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 Gunnar\Documents\Lyngson\Beregningsprogrammer\Kalkulatorer mars 2016\"/>
    </mc:Choice>
  </mc:AlternateContent>
  <workbookProtection workbookAlgorithmName="SHA-512" workbookHashValue="bHyUpGY24U3t/TDVGvDkLCljpS0YWvGNJxzWBGoQxN11/xzoyoB1N8m5vVAX1bFMULRL1pkE3TuvUtGBkTzNpQ==" workbookSaltValue="8py6e25M5kBVYb68ZXKexg==" workbookSpinCount="100000" lockStructure="1"/>
  <bookViews>
    <workbookView xWindow="3345" yWindow="375" windowWidth="7455" windowHeight="9360"/>
  </bookViews>
  <sheets>
    <sheet name="Lisa " sheetId="1" r:id="rId1"/>
    <sheet name="Ark2" sheetId="2" state="hidden" r:id="rId2"/>
    <sheet name="Blad1" sheetId="3" state="hidden" r:id="rId3"/>
  </sheets>
  <definedNames>
    <definedName name="_xlnm.Print_Area" localSheetId="0">'Lisa '!$B$1:$J$203</definedName>
    <definedName name="_xlnm.Print_Titles" localSheetId="0">'Lisa '!$1:$5</definedName>
  </definedNames>
  <calcPr calcId="152511"/>
</workbook>
</file>

<file path=xl/calcChain.xml><?xml version="1.0" encoding="utf-8"?>
<calcChain xmlns="http://schemas.openxmlformats.org/spreadsheetml/2006/main">
  <c r="D138" i="1" l="1"/>
  <c r="N63" i="2" l="1"/>
  <c r="J62" i="1" l="1"/>
  <c r="I62" i="1"/>
  <c r="H62" i="1"/>
  <c r="J159" i="1" l="1"/>
  <c r="I159" i="1" l="1"/>
  <c r="H156" i="1"/>
  <c r="H159" i="1"/>
  <c r="H168" i="1"/>
  <c r="H184" i="1"/>
  <c r="J108" i="1"/>
  <c r="I108" i="1"/>
  <c r="H108" i="1"/>
  <c r="P155" i="3"/>
  <c r="J161" i="1" s="1"/>
  <c r="P156" i="3"/>
  <c r="J162" i="1" s="1"/>
  <c r="P157" i="3"/>
  <c r="J163" i="1" s="1"/>
  <c r="P158" i="3"/>
  <c r="J164" i="1" s="1"/>
  <c r="P159" i="3"/>
  <c r="J165" i="1" s="1"/>
  <c r="P160" i="3"/>
  <c r="J166" i="1" s="1"/>
  <c r="P161" i="3"/>
  <c r="J167" i="1" s="1"/>
  <c r="P162" i="3"/>
  <c r="J168" i="1" s="1"/>
  <c r="P163" i="3"/>
  <c r="J169" i="1" s="1"/>
  <c r="P164" i="3"/>
  <c r="J170" i="1" s="1"/>
  <c r="P165" i="3"/>
  <c r="J171" i="1" s="1"/>
  <c r="P166" i="3"/>
  <c r="J172" i="1" s="1"/>
  <c r="P167" i="3"/>
  <c r="J173" i="1" s="1"/>
  <c r="P168" i="3"/>
  <c r="J174" i="1" s="1"/>
  <c r="P169" i="3"/>
  <c r="J175" i="1" s="1"/>
  <c r="P170" i="3"/>
  <c r="J176" i="1" s="1"/>
  <c r="P171" i="3"/>
  <c r="J177" i="1" s="1"/>
  <c r="P172" i="3"/>
  <c r="J178" i="1" s="1"/>
  <c r="P173" i="3"/>
  <c r="J179" i="1" s="1"/>
  <c r="P174" i="3"/>
  <c r="J180" i="1" s="1"/>
  <c r="P175" i="3"/>
  <c r="J181" i="1" s="1"/>
  <c r="P176" i="3"/>
  <c r="J182" i="1" s="1"/>
  <c r="P177" i="3"/>
  <c r="J183" i="1" s="1"/>
  <c r="P178" i="3"/>
  <c r="J184" i="1" s="1"/>
  <c r="P179" i="3"/>
  <c r="J185" i="1" s="1"/>
  <c r="P180" i="3"/>
  <c r="J186" i="1" s="1"/>
  <c r="P181" i="3"/>
  <c r="J187" i="1" s="1"/>
  <c r="P182" i="3"/>
  <c r="J188" i="1" s="1"/>
  <c r="P183" i="3"/>
  <c r="J189" i="1" s="1"/>
  <c r="P184" i="3"/>
  <c r="J190" i="1" s="1"/>
  <c r="P185" i="3"/>
  <c r="J191" i="1" s="1"/>
  <c r="P186" i="3"/>
  <c r="J192" i="1" s="1"/>
  <c r="P187" i="3"/>
  <c r="J193" i="1" s="1"/>
  <c r="P188" i="3"/>
  <c r="J194" i="1" s="1"/>
  <c r="P154" i="3"/>
  <c r="J160" i="1" s="1"/>
  <c r="P148" i="3"/>
  <c r="J154" i="1" s="1"/>
  <c r="P149" i="3"/>
  <c r="J155" i="1" s="1"/>
  <c r="P150" i="3"/>
  <c r="J156" i="1" s="1"/>
  <c r="P151" i="3"/>
  <c r="J157" i="1" s="1"/>
  <c r="P152" i="3"/>
  <c r="J158" i="1" s="1"/>
  <c r="P147" i="3"/>
  <c r="J153" i="1" s="1"/>
  <c r="N155" i="3"/>
  <c r="I161" i="1" s="1"/>
  <c r="N156" i="3"/>
  <c r="I162" i="1" s="1"/>
  <c r="N157" i="3"/>
  <c r="I163" i="1" s="1"/>
  <c r="N158" i="3"/>
  <c r="I164" i="1" s="1"/>
  <c r="N159" i="3"/>
  <c r="I165" i="1" s="1"/>
  <c r="N160" i="3"/>
  <c r="I166" i="1" s="1"/>
  <c r="N161" i="3"/>
  <c r="I167" i="1" s="1"/>
  <c r="N162" i="3"/>
  <c r="I168" i="1" s="1"/>
  <c r="N163" i="3"/>
  <c r="I169" i="1" s="1"/>
  <c r="N164" i="3"/>
  <c r="I170" i="1" s="1"/>
  <c r="N165" i="3"/>
  <c r="I171" i="1" s="1"/>
  <c r="N166" i="3"/>
  <c r="I172" i="1" s="1"/>
  <c r="N167" i="3"/>
  <c r="I173" i="1" s="1"/>
  <c r="N168" i="3"/>
  <c r="I174" i="1" s="1"/>
  <c r="N169" i="3"/>
  <c r="I175" i="1" s="1"/>
  <c r="N170" i="3"/>
  <c r="I176" i="1" s="1"/>
  <c r="N171" i="3"/>
  <c r="I177" i="1" s="1"/>
  <c r="N172" i="3"/>
  <c r="I178" i="1" s="1"/>
  <c r="N173" i="3"/>
  <c r="I179" i="1" s="1"/>
  <c r="N174" i="3"/>
  <c r="I180" i="1" s="1"/>
  <c r="N175" i="3"/>
  <c r="I181" i="1" s="1"/>
  <c r="N176" i="3"/>
  <c r="I182" i="1" s="1"/>
  <c r="N177" i="3"/>
  <c r="I183" i="1" s="1"/>
  <c r="N178" i="3"/>
  <c r="I184" i="1" s="1"/>
  <c r="N179" i="3"/>
  <c r="I185" i="1" s="1"/>
  <c r="N180" i="3"/>
  <c r="I186" i="1" s="1"/>
  <c r="N181" i="3"/>
  <c r="I187" i="1" s="1"/>
  <c r="N182" i="3"/>
  <c r="I188" i="1" s="1"/>
  <c r="N183" i="3"/>
  <c r="I189" i="1" s="1"/>
  <c r="N184" i="3"/>
  <c r="I190" i="1" s="1"/>
  <c r="N185" i="3"/>
  <c r="I191" i="1" s="1"/>
  <c r="N186" i="3"/>
  <c r="I192" i="1" s="1"/>
  <c r="N187" i="3"/>
  <c r="I193" i="1" s="1"/>
  <c r="N188" i="3"/>
  <c r="I194" i="1" s="1"/>
  <c r="N154" i="3"/>
  <c r="I160" i="1" s="1"/>
  <c r="N148" i="3"/>
  <c r="I154" i="1" s="1"/>
  <c r="N149" i="3"/>
  <c r="I155" i="1" s="1"/>
  <c r="N150" i="3"/>
  <c r="I156" i="1" s="1"/>
  <c r="N151" i="3"/>
  <c r="I157" i="1" s="1"/>
  <c r="N152" i="3"/>
  <c r="I158" i="1" s="1"/>
  <c r="N147" i="3"/>
  <c r="I153" i="1" s="1"/>
  <c r="L155" i="3"/>
  <c r="H161" i="1" s="1"/>
  <c r="L156" i="3"/>
  <c r="H162" i="1" s="1"/>
  <c r="L157" i="3"/>
  <c r="H163" i="1" s="1"/>
  <c r="L158" i="3"/>
  <c r="H164" i="1" s="1"/>
  <c r="L159" i="3"/>
  <c r="H165" i="1" s="1"/>
  <c r="L160" i="3"/>
  <c r="H166" i="1" s="1"/>
  <c r="L161" i="3"/>
  <c r="H167" i="1" s="1"/>
  <c r="L162" i="3"/>
  <c r="L163" i="3"/>
  <c r="H169" i="1" s="1"/>
  <c r="L164" i="3"/>
  <c r="H170" i="1" s="1"/>
  <c r="L165" i="3"/>
  <c r="H171" i="1" s="1"/>
  <c r="L166" i="3"/>
  <c r="H172" i="1" s="1"/>
  <c r="L167" i="3"/>
  <c r="H173" i="1" s="1"/>
  <c r="L168" i="3"/>
  <c r="H174" i="1" s="1"/>
  <c r="L169" i="3"/>
  <c r="H175" i="1" s="1"/>
  <c r="L170" i="3"/>
  <c r="H176" i="1" s="1"/>
  <c r="L171" i="3"/>
  <c r="H177" i="1" s="1"/>
  <c r="L172" i="3"/>
  <c r="H178" i="1" s="1"/>
  <c r="L173" i="3"/>
  <c r="H179" i="1" s="1"/>
  <c r="L174" i="3"/>
  <c r="H180" i="1" s="1"/>
  <c r="L175" i="3"/>
  <c r="H181" i="1" s="1"/>
  <c r="L176" i="3"/>
  <c r="H182" i="1" s="1"/>
  <c r="L177" i="3"/>
  <c r="H183" i="1" s="1"/>
  <c r="L178" i="3"/>
  <c r="L179" i="3"/>
  <c r="H185" i="1" s="1"/>
  <c r="L180" i="3"/>
  <c r="H186" i="1" s="1"/>
  <c r="L181" i="3"/>
  <c r="H187" i="1" s="1"/>
  <c r="L182" i="3"/>
  <c r="H188" i="1" s="1"/>
  <c r="L183" i="3"/>
  <c r="H189" i="1" s="1"/>
  <c r="L184" i="3"/>
  <c r="H190" i="1" s="1"/>
  <c r="L185" i="3"/>
  <c r="H191" i="1" s="1"/>
  <c r="L186" i="3"/>
  <c r="H192" i="1" s="1"/>
  <c r="L187" i="3"/>
  <c r="H193" i="1" s="1"/>
  <c r="L188" i="3"/>
  <c r="H194" i="1" s="1"/>
  <c r="L154" i="3"/>
  <c r="H160" i="1" s="1"/>
  <c r="L148" i="3"/>
  <c r="H154" i="1" s="1"/>
  <c r="L149" i="3"/>
  <c r="H155" i="1" s="1"/>
  <c r="L150" i="3"/>
  <c r="L151" i="3"/>
  <c r="H157" i="1" s="1"/>
  <c r="L152" i="3"/>
  <c r="H158" i="1" s="1"/>
  <c r="L147" i="3"/>
  <c r="H153" i="1" s="1"/>
  <c r="P109" i="3"/>
  <c r="J110" i="1" s="1"/>
  <c r="P110" i="3"/>
  <c r="J111" i="1" s="1"/>
  <c r="P111" i="3"/>
  <c r="P112" i="3"/>
  <c r="J113" i="1" s="1"/>
  <c r="P113" i="3"/>
  <c r="J114" i="1" s="1"/>
  <c r="P114" i="3"/>
  <c r="J115" i="1" s="1"/>
  <c r="P115" i="3"/>
  <c r="P116" i="3"/>
  <c r="J117" i="1" s="1"/>
  <c r="P117" i="3"/>
  <c r="J118" i="1" s="1"/>
  <c r="P118" i="3"/>
  <c r="J119" i="1" s="1"/>
  <c r="P119" i="3"/>
  <c r="P120" i="3"/>
  <c r="J121" i="1" s="1"/>
  <c r="P121" i="3"/>
  <c r="J122" i="1" s="1"/>
  <c r="P122" i="3"/>
  <c r="J123" i="1" s="1"/>
  <c r="P123" i="3"/>
  <c r="P124" i="3"/>
  <c r="J125" i="1" s="1"/>
  <c r="P125" i="3"/>
  <c r="J126" i="1" s="1"/>
  <c r="P126" i="3"/>
  <c r="J127" i="1" s="1"/>
  <c r="P127" i="3"/>
  <c r="P128" i="3"/>
  <c r="J129" i="1" s="1"/>
  <c r="P129" i="3"/>
  <c r="J130" i="1" s="1"/>
  <c r="P130" i="3"/>
  <c r="J131" i="1" s="1"/>
  <c r="P131" i="3"/>
  <c r="P132" i="3"/>
  <c r="J133" i="1" s="1"/>
  <c r="P133" i="3"/>
  <c r="J134" i="1" s="1"/>
  <c r="P134" i="3"/>
  <c r="J135" i="1" s="1"/>
  <c r="P135" i="3"/>
  <c r="P136" i="3"/>
  <c r="J137" i="1" s="1"/>
  <c r="P137" i="3"/>
  <c r="J138" i="1" s="1"/>
  <c r="P138" i="3"/>
  <c r="J139" i="1" s="1"/>
  <c r="P139" i="3"/>
  <c r="P140" i="3"/>
  <c r="J141" i="1" s="1"/>
  <c r="P141" i="3"/>
  <c r="J142" i="1" s="1"/>
  <c r="P142" i="3"/>
  <c r="J143" i="1" s="1"/>
  <c r="P108" i="3"/>
  <c r="J109" i="1" s="1"/>
  <c r="P102" i="3"/>
  <c r="P103" i="3"/>
  <c r="P104" i="3"/>
  <c r="J105" i="1" s="1"/>
  <c r="P105" i="3"/>
  <c r="J106" i="1" s="1"/>
  <c r="P106" i="3"/>
  <c r="P101" i="3"/>
  <c r="N109" i="3"/>
  <c r="I110" i="1" s="1"/>
  <c r="N110" i="3"/>
  <c r="I111" i="1" s="1"/>
  <c r="N111" i="3"/>
  <c r="I112" i="1" s="1"/>
  <c r="N112" i="3"/>
  <c r="I113" i="1" s="1"/>
  <c r="N113" i="3"/>
  <c r="I114" i="1" s="1"/>
  <c r="N114" i="3"/>
  <c r="I115" i="1" s="1"/>
  <c r="N115" i="3"/>
  <c r="I116" i="1" s="1"/>
  <c r="N116" i="3"/>
  <c r="I117" i="1" s="1"/>
  <c r="N117" i="3"/>
  <c r="I118" i="1" s="1"/>
  <c r="N118" i="3"/>
  <c r="I119" i="1" s="1"/>
  <c r="N119" i="3"/>
  <c r="I120" i="1" s="1"/>
  <c r="N120" i="3"/>
  <c r="I121" i="1" s="1"/>
  <c r="N121" i="3"/>
  <c r="I122" i="1" s="1"/>
  <c r="N122" i="3"/>
  <c r="I123" i="1" s="1"/>
  <c r="N123" i="3"/>
  <c r="I124" i="1" s="1"/>
  <c r="N124" i="3"/>
  <c r="I125" i="1" s="1"/>
  <c r="N125" i="3"/>
  <c r="I126" i="1" s="1"/>
  <c r="N126" i="3"/>
  <c r="I127" i="1" s="1"/>
  <c r="N127" i="3"/>
  <c r="I128" i="1" s="1"/>
  <c r="N128" i="3"/>
  <c r="I129" i="1" s="1"/>
  <c r="N129" i="3"/>
  <c r="I130" i="1" s="1"/>
  <c r="N130" i="3"/>
  <c r="I131" i="1" s="1"/>
  <c r="N131" i="3"/>
  <c r="I132" i="1" s="1"/>
  <c r="N132" i="3"/>
  <c r="I133" i="1" s="1"/>
  <c r="N133" i="3"/>
  <c r="I134" i="1" s="1"/>
  <c r="N134" i="3"/>
  <c r="I135" i="1" s="1"/>
  <c r="N135" i="3"/>
  <c r="I136" i="1" s="1"/>
  <c r="N136" i="3"/>
  <c r="I137" i="1" s="1"/>
  <c r="N137" i="3"/>
  <c r="I138" i="1" s="1"/>
  <c r="N138" i="3"/>
  <c r="I139" i="1" s="1"/>
  <c r="N139" i="3"/>
  <c r="I140" i="1" s="1"/>
  <c r="N140" i="3"/>
  <c r="I141" i="1" s="1"/>
  <c r="N141" i="3"/>
  <c r="I142" i="1" s="1"/>
  <c r="N142" i="3"/>
  <c r="I143" i="1" s="1"/>
  <c r="N108" i="3"/>
  <c r="I109" i="1" s="1"/>
  <c r="N102" i="3"/>
  <c r="I103" i="1" s="1"/>
  <c r="N103" i="3"/>
  <c r="I104" i="1" s="1"/>
  <c r="N104" i="3"/>
  <c r="I105" i="1" s="1"/>
  <c r="N105" i="3"/>
  <c r="I106" i="1" s="1"/>
  <c r="N106" i="3"/>
  <c r="I107" i="1" s="1"/>
  <c r="N101" i="3"/>
  <c r="I102" i="1" s="1"/>
  <c r="L109" i="3"/>
  <c r="H110" i="1" s="1"/>
  <c r="L110" i="3"/>
  <c r="H111" i="1" s="1"/>
  <c r="L111" i="3"/>
  <c r="H112" i="1" s="1"/>
  <c r="L112" i="3"/>
  <c r="H113" i="1" s="1"/>
  <c r="L113" i="3"/>
  <c r="H114" i="1" s="1"/>
  <c r="L114" i="3"/>
  <c r="H115" i="1" s="1"/>
  <c r="L115" i="3"/>
  <c r="H116" i="1" s="1"/>
  <c r="L116" i="3"/>
  <c r="H117" i="1" s="1"/>
  <c r="L117" i="3"/>
  <c r="H118" i="1" s="1"/>
  <c r="L118" i="3"/>
  <c r="H119" i="1" s="1"/>
  <c r="L119" i="3"/>
  <c r="H120" i="1" s="1"/>
  <c r="L120" i="3"/>
  <c r="H121" i="1" s="1"/>
  <c r="L121" i="3"/>
  <c r="H122" i="1" s="1"/>
  <c r="L122" i="3"/>
  <c r="H123" i="1" s="1"/>
  <c r="L123" i="3"/>
  <c r="H124" i="1" s="1"/>
  <c r="L124" i="3"/>
  <c r="H125" i="1" s="1"/>
  <c r="L125" i="3"/>
  <c r="H126" i="1" s="1"/>
  <c r="L126" i="3"/>
  <c r="H127" i="1" s="1"/>
  <c r="L127" i="3"/>
  <c r="H128" i="1" s="1"/>
  <c r="L128" i="3"/>
  <c r="H129" i="1" s="1"/>
  <c r="L129" i="3"/>
  <c r="H130" i="1" s="1"/>
  <c r="L130" i="3"/>
  <c r="H131" i="1" s="1"/>
  <c r="L131" i="3"/>
  <c r="H132" i="1" s="1"/>
  <c r="L132" i="3"/>
  <c r="H133" i="1" s="1"/>
  <c r="L133" i="3"/>
  <c r="H134" i="1" s="1"/>
  <c r="L134" i="3"/>
  <c r="H135" i="1" s="1"/>
  <c r="L135" i="3"/>
  <c r="H136" i="1" s="1"/>
  <c r="L136" i="3"/>
  <c r="H137" i="1" s="1"/>
  <c r="L137" i="3"/>
  <c r="H138" i="1" s="1"/>
  <c r="L138" i="3"/>
  <c r="H139" i="1" s="1"/>
  <c r="L139" i="3"/>
  <c r="H140" i="1" s="1"/>
  <c r="L140" i="3"/>
  <c r="H141" i="1" s="1"/>
  <c r="L141" i="3"/>
  <c r="H142" i="1" s="1"/>
  <c r="L142" i="3"/>
  <c r="H143" i="1" s="1"/>
  <c r="L108" i="3"/>
  <c r="H109" i="1" s="1"/>
  <c r="L102" i="3"/>
  <c r="H103" i="1" s="1"/>
  <c r="L103" i="3"/>
  <c r="H104" i="1" s="1"/>
  <c r="L104" i="3"/>
  <c r="H105" i="1" s="1"/>
  <c r="L105" i="3"/>
  <c r="H106" i="1" s="1"/>
  <c r="L106" i="3"/>
  <c r="H107" i="1" s="1"/>
  <c r="L101" i="3"/>
  <c r="H102" i="1" s="1"/>
  <c r="P63" i="3"/>
  <c r="J64" i="1" s="1"/>
  <c r="P64" i="3"/>
  <c r="J65" i="1" s="1"/>
  <c r="P65" i="3"/>
  <c r="J66" i="1" s="1"/>
  <c r="P66" i="3"/>
  <c r="J67" i="1" s="1"/>
  <c r="P67" i="3"/>
  <c r="J68" i="1" s="1"/>
  <c r="P68" i="3"/>
  <c r="J69" i="1" s="1"/>
  <c r="P69" i="3"/>
  <c r="J70" i="1" s="1"/>
  <c r="P70" i="3"/>
  <c r="J71" i="1" s="1"/>
  <c r="P71" i="3"/>
  <c r="J72" i="1" s="1"/>
  <c r="P72" i="3"/>
  <c r="J73" i="1" s="1"/>
  <c r="P73" i="3"/>
  <c r="J74" i="1" s="1"/>
  <c r="P74" i="3"/>
  <c r="J75" i="1" s="1"/>
  <c r="P75" i="3"/>
  <c r="J76" i="1" s="1"/>
  <c r="P76" i="3"/>
  <c r="J77" i="1" s="1"/>
  <c r="P77" i="3"/>
  <c r="J78" i="1" s="1"/>
  <c r="P78" i="3"/>
  <c r="J79" i="1" s="1"/>
  <c r="P79" i="3"/>
  <c r="J80" i="1" s="1"/>
  <c r="P80" i="3"/>
  <c r="J81" i="1" s="1"/>
  <c r="P81" i="3"/>
  <c r="J82" i="1" s="1"/>
  <c r="P82" i="3"/>
  <c r="J83" i="1" s="1"/>
  <c r="P83" i="3"/>
  <c r="J84" i="1" s="1"/>
  <c r="P84" i="3"/>
  <c r="J85" i="1" s="1"/>
  <c r="P85" i="3"/>
  <c r="J86" i="1" s="1"/>
  <c r="P86" i="3"/>
  <c r="J87" i="1" s="1"/>
  <c r="P87" i="3"/>
  <c r="J88" i="1" s="1"/>
  <c r="P88" i="3"/>
  <c r="J89" i="1" s="1"/>
  <c r="P89" i="3"/>
  <c r="J90" i="1" s="1"/>
  <c r="P90" i="3"/>
  <c r="J91" i="1" s="1"/>
  <c r="P91" i="3"/>
  <c r="J92" i="1" s="1"/>
  <c r="P92" i="3"/>
  <c r="J93" i="1" s="1"/>
  <c r="P93" i="3"/>
  <c r="J94" i="1" s="1"/>
  <c r="P94" i="3"/>
  <c r="J95" i="1" s="1"/>
  <c r="P95" i="3"/>
  <c r="J96" i="1" s="1"/>
  <c r="P96" i="3"/>
  <c r="J97" i="1" s="1"/>
  <c r="P62" i="3"/>
  <c r="J63" i="1" s="1"/>
  <c r="P56" i="3"/>
  <c r="J57" i="1" s="1"/>
  <c r="P57" i="3"/>
  <c r="J58" i="1" s="1"/>
  <c r="P58" i="3"/>
  <c r="J59" i="1" s="1"/>
  <c r="P59" i="3"/>
  <c r="J60" i="1" s="1"/>
  <c r="P60" i="3"/>
  <c r="J61" i="1" s="1"/>
  <c r="P55" i="3"/>
  <c r="N63" i="3"/>
  <c r="I64" i="1" s="1"/>
  <c r="N64" i="3"/>
  <c r="I65" i="1" s="1"/>
  <c r="N65" i="3"/>
  <c r="I66" i="1" s="1"/>
  <c r="N66" i="3"/>
  <c r="I67" i="1" s="1"/>
  <c r="N67" i="3"/>
  <c r="I68" i="1" s="1"/>
  <c r="N68" i="3"/>
  <c r="I69" i="1" s="1"/>
  <c r="N69" i="3"/>
  <c r="I70" i="1" s="1"/>
  <c r="N70" i="3"/>
  <c r="I71" i="1" s="1"/>
  <c r="N71" i="3"/>
  <c r="I72" i="1" s="1"/>
  <c r="N72" i="3"/>
  <c r="I73" i="1" s="1"/>
  <c r="N73" i="3"/>
  <c r="I74" i="1" s="1"/>
  <c r="N74" i="3"/>
  <c r="I75" i="1" s="1"/>
  <c r="N75" i="3"/>
  <c r="I76" i="1" s="1"/>
  <c r="N76" i="3"/>
  <c r="I77" i="1" s="1"/>
  <c r="N77" i="3"/>
  <c r="I78" i="1" s="1"/>
  <c r="N78" i="3"/>
  <c r="I79" i="1" s="1"/>
  <c r="N79" i="3"/>
  <c r="I80" i="1" s="1"/>
  <c r="N80" i="3"/>
  <c r="I81" i="1" s="1"/>
  <c r="N81" i="3"/>
  <c r="I82" i="1" s="1"/>
  <c r="N82" i="3"/>
  <c r="I83" i="1" s="1"/>
  <c r="N83" i="3"/>
  <c r="I84" i="1" s="1"/>
  <c r="N84" i="3"/>
  <c r="I85" i="1" s="1"/>
  <c r="N85" i="3"/>
  <c r="I86" i="1" s="1"/>
  <c r="N86" i="3"/>
  <c r="I87" i="1" s="1"/>
  <c r="N87" i="3"/>
  <c r="I88" i="1" s="1"/>
  <c r="N88" i="3"/>
  <c r="I89" i="1" s="1"/>
  <c r="N89" i="3"/>
  <c r="I90" i="1" s="1"/>
  <c r="N90" i="3"/>
  <c r="I91" i="1" s="1"/>
  <c r="N91" i="3"/>
  <c r="I92" i="1" s="1"/>
  <c r="N92" i="3"/>
  <c r="I93" i="1" s="1"/>
  <c r="N93" i="3"/>
  <c r="I94" i="1" s="1"/>
  <c r="N94" i="3"/>
  <c r="I95" i="1" s="1"/>
  <c r="N95" i="3"/>
  <c r="I96" i="1" s="1"/>
  <c r="N96" i="3"/>
  <c r="I97" i="1" s="1"/>
  <c r="N62" i="3"/>
  <c r="I63" i="1" s="1"/>
  <c r="N56" i="3"/>
  <c r="I57" i="1" s="1"/>
  <c r="N57" i="3"/>
  <c r="I58" i="1" s="1"/>
  <c r="N58" i="3"/>
  <c r="I59" i="1" s="1"/>
  <c r="N59" i="3"/>
  <c r="I60" i="1" s="1"/>
  <c r="N60" i="3"/>
  <c r="I61" i="1" s="1"/>
  <c r="N55" i="3"/>
  <c r="L63" i="3"/>
  <c r="H64" i="1" s="1"/>
  <c r="L64" i="3"/>
  <c r="H65" i="1" s="1"/>
  <c r="L65" i="3"/>
  <c r="H66" i="1" s="1"/>
  <c r="L66" i="3"/>
  <c r="H67" i="1" s="1"/>
  <c r="L67" i="3"/>
  <c r="H68" i="1" s="1"/>
  <c r="L68" i="3"/>
  <c r="H69" i="1" s="1"/>
  <c r="L69" i="3"/>
  <c r="H70" i="1" s="1"/>
  <c r="L70" i="3"/>
  <c r="H71" i="1" s="1"/>
  <c r="L71" i="3"/>
  <c r="H72" i="1" s="1"/>
  <c r="L72" i="3"/>
  <c r="H73" i="1" s="1"/>
  <c r="L73" i="3"/>
  <c r="H74" i="1" s="1"/>
  <c r="L74" i="3"/>
  <c r="H75" i="1" s="1"/>
  <c r="L75" i="3"/>
  <c r="H76" i="1" s="1"/>
  <c r="L76" i="3"/>
  <c r="H77" i="1" s="1"/>
  <c r="L77" i="3"/>
  <c r="H78" i="1" s="1"/>
  <c r="L78" i="3"/>
  <c r="H79" i="1" s="1"/>
  <c r="L79" i="3"/>
  <c r="H80" i="1" s="1"/>
  <c r="L80" i="3"/>
  <c r="H81" i="1" s="1"/>
  <c r="L81" i="3"/>
  <c r="H82" i="1" s="1"/>
  <c r="L82" i="3"/>
  <c r="H83" i="1" s="1"/>
  <c r="L83" i="3"/>
  <c r="H84" i="1" s="1"/>
  <c r="L84" i="3"/>
  <c r="H85" i="1" s="1"/>
  <c r="L85" i="3"/>
  <c r="H86" i="1" s="1"/>
  <c r="L86" i="3"/>
  <c r="H87" i="1" s="1"/>
  <c r="L87" i="3"/>
  <c r="H88" i="1" s="1"/>
  <c r="L88" i="3"/>
  <c r="H89" i="1" s="1"/>
  <c r="L89" i="3"/>
  <c r="H90" i="1" s="1"/>
  <c r="L90" i="3"/>
  <c r="H91" i="1" s="1"/>
  <c r="L91" i="3"/>
  <c r="H92" i="1" s="1"/>
  <c r="L92" i="3"/>
  <c r="H93" i="1" s="1"/>
  <c r="L93" i="3"/>
  <c r="H94" i="1" s="1"/>
  <c r="L94" i="3"/>
  <c r="H95" i="1" s="1"/>
  <c r="L95" i="3"/>
  <c r="H96" i="1" s="1"/>
  <c r="L96" i="3"/>
  <c r="H97" i="1" s="1"/>
  <c r="L62" i="3"/>
  <c r="H63" i="1" s="1"/>
  <c r="L56" i="3"/>
  <c r="H57" i="1" s="1"/>
  <c r="L57" i="3"/>
  <c r="H58" i="1" s="1"/>
  <c r="L58" i="3"/>
  <c r="H59" i="1" s="1"/>
  <c r="L59" i="3"/>
  <c r="H60" i="1" s="1"/>
  <c r="L60" i="3"/>
  <c r="H61" i="1" s="1"/>
  <c r="L55" i="3"/>
  <c r="H56" i="1" s="1"/>
  <c r="J56" i="1"/>
  <c r="I56" i="1"/>
  <c r="J102" i="1" l="1"/>
  <c r="J140" i="1"/>
  <c r="J136" i="1"/>
  <c r="J132" i="1"/>
  <c r="J128" i="1"/>
  <c r="J124" i="1"/>
  <c r="J120" i="1"/>
  <c r="J116" i="1"/>
  <c r="J112" i="1"/>
  <c r="J104" i="1"/>
  <c r="J107" i="1"/>
  <c r="J103" i="1"/>
  <c r="J16" i="1"/>
  <c r="I16" i="1"/>
  <c r="H16" i="1"/>
  <c r="B120" i="3" l="1"/>
  <c r="C121" i="1" s="1"/>
  <c r="D120" i="3"/>
  <c r="D121" i="1" s="1"/>
  <c r="F120" i="3"/>
  <c r="E121" i="1" s="1"/>
  <c r="H120" i="3"/>
  <c r="F121" i="1" s="1"/>
  <c r="J120" i="3"/>
  <c r="G121" i="1" s="1"/>
  <c r="B188" i="3"/>
  <c r="C194" i="1" s="1"/>
  <c r="D188" i="3"/>
  <c r="D194" i="1" s="1"/>
  <c r="F188" i="3"/>
  <c r="E194" i="1" s="1"/>
  <c r="H188" i="3"/>
  <c r="F194" i="1" s="1"/>
  <c r="J188" i="3"/>
  <c r="G194" i="1" s="1"/>
  <c r="B187" i="3"/>
  <c r="C193" i="1" s="1"/>
  <c r="D187" i="3"/>
  <c r="D193" i="1" s="1"/>
  <c r="F187" i="3"/>
  <c r="E193" i="1" s="1"/>
  <c r="H187" i="3"/>
  <c r="F193" i="1" s="1"/>
  <c r="J187" i="3"/>
  <c r="G193" i="1" s="1"/>
  <c r="B186" i="3"/>
  <c r="C192" i="1" s="1"/>
  <c r="D186" i="3"/>
  <c r="D192" i="1" s="1"/>
  <c r="F186" i="3"/>
  <c r="E192" i="1" s="1"/>
  <c r="H186" i="3"/>
  <c r="F192" i="1" s="1"/>
  <c r="J186" i="3"/>
  <c r="G192" i="1" s="1"/>
  <c r="B185" i="3"/>
  <c r="C191" i="1" s="1"/>
  <c r="D185" i="3"/>
  <c r="D191" i="1" s="1"/>
  <c r="F185" i="3"/>
  <c r="E191" i="1" s="1"/>
  <c r="H185" i="3"/>
  <c r="F191" i="1" s="1"/>
  <c r="J185" i="3"/>
  <c r="G191" i="1" s="1"/>
  <c r="B184" i="3"/>
  <c r="C190" i="1" s="1"/>
  <c r="D184" i="3"/>
  <c r="D190" i="1" s="1"/>
  <c r="F184" i="3"/>
  <c r="E190" i="1" s="1"/>
  <c r="H184" i="3"/>
  <c r="F190" i="1" s="1"/>
  <c r="J184" i="3"/>
  <c r="G190" i="1" s="1"/>
  <c r="B183" i="3"/>
  <c r="C189" i="1" s="1"/>
  <c r="D183" i="3"/>
  <c r="D189" i="1" s="1"/>
  <c r="F183" i="3"/>
  <c r="E189" i="1" s="1"/>
  <c r="H183" i="3"/>
  <c r="F189" i="1" s="1"/>
  <c r="J183" i="3"/>
  <c r="G189" i="1" s="1"/>
  <c r="B182" i="3"/>
  <c r="C188" i="1" s="1"/>
  <c r="D182" i="3"/>
  <c r="D188" i="1" s="1"/>
  <c r="F182" i="3"/>
  <c r="E188" i="1" s="1"/>
  <c r="H182" i="3"/>
  <c r="F188" i="1" s="1"/>
  <c r="J182" i="3"/>
  <c r="G188" i="1" s="1"/>
  <c r="B181" i="3"/>
  <c r="C187" i="1" s="1"/>
  <c r="D181" i="3"/>
  <c r="D187" i="1" s="1"/>
  <c r="F181" i="3"/>
  <c r="E187" i="1" s="1"/>
  <c r="H181" i="3"/>
  <c r="F187" i="1" s="1"/>
  <c r="J181" i="3"/>
  <c r="G187" i="1" s="1"/>
  <c r="B180" i="3"/>
  <c r="C186" i="1" s="1"/>
  <c r="D180" i="3"/>
  <c r="D186" i="1" s="1"/>
  <c r="F180" i="3"/>
  <c r="E186" i="1" s="1"/>
  <c r="H180" i="3"/>
  <c r="F186" i="1" s="1"/>
  <c r="J180" i="3"/>
  <c r="G186" i="1" s="1"/>
  <c r="B179" i="3"/>
  <c r="C185" i="1" s="1"/>
  <c r="D179" i="3"/>
  <c r="D185" i="1" s="1"/>
  <c r="F179" i="3"/>
  <c r="E185" i="1" s="1"/>
  <c r="H179" i="3"/>
  <c r="F185" i="1" s="1"/>
  <c r="J179" i="3"/>
  <c r="G185" i="1" s="1"/>
  <c r="B178" i="3"/>
  <c r="C184" i="1" s="1"/>
  <c r="D178" i="3"/>
  <c r="D184" i="1" s="1"/>
  <c r="F178" i="3"/>
  <c r="E184" i="1" s="1"/>
  <c r="H178" i="3"/>
  <c r="F184" i="1" s="1"/>
  <c r="J178" i="3"/>
  <c r="G184" i="1" s="1"/>
  <c r="B177" i="3"/>
  <c r="C183" i="1" s="1"/>
  <c r="D177" i="3"/>
  <c r="D183" i="1" s="1"/>
  <c r="F177" i="3"/>
  <c r="E183" i="1" s="1"/>
  <c r="H177" i="3"/>
  <c r="F183" i="1" s="1"/>
  <c r="J177" i="3"/>
  <c r="G183" i="1" s="1"/>
  <c r="B176" i="3"/>
  <c r="C182" i="1" s="1"/>
  <c r="D176" i="3"/>
  <c r="D182" i="1" s="1"/>
  <c r="F176" i="3"/>
  <c r="E182" i="1" s="1"/>
  <c r="H176" i="3"/>
  <c r="F182" i="1" s="1"/>
  <c r="J176" i="3"/>
  <c r="G182" i="1" s="1"/>
  <c r="B175" i="3"/>
  <c r="C181" i="1" s="1"/>
  <c r="D175" i="3"/>
  <c r="D181" i="1" s="1"/>
  <c r="F175" i="3"/>
  <c r="E181" i="1" s="1"/>
  <c r="H175" i="3"/>
  <c r="F181" i="1" s="1"/>
  <c r="J175" i="3"/>
  <c r="G181" i="1" s="1"/>
  <c r="B174" i="3"/>
  <c r="C180" i="1" s="1"/>
  <c r="D174" i="3"/>
  <c r="D180" i="1" s="1"/>
  <c r="F174" i="3"/>
  <c r="E180" i="1" s="1"/>
  <c r="H174" i="3"/>
  <c r="F180" i="1" s="1"/>
  <c r="J174" i="3"/>
  <c r="G180" i="1" s="1"/>
  <c r="B173" i="3"/>
  <c r="C179" i="1" s="1"/>
  <c r="D173" i="3"/>
  <c r="D179" i="1" s="1"/>
  <c r="F173" i="3"/>
  <c r="E179" i="1" s="1"/>
  <c r="H173" i="3"/>
  <c r="F179" i="1" s="1"/>
  <c r="J173" i="3"/>
  <c r="G179" i="1" s="1"/>
  <c r="B172" i="3"/>
  <c r="C178" i="1" s="1"/>
  <c r="D172" i="3"/>
  <c r="D178" i="1" s="1"/>
  <c r="F172" i="3"/>
  <c r="E178" i="1" s="1"/>
  <c r="H172" i="3"/>
  <c r="F178" i="1" s="1"/>
  <c r="J172" i="3"/>
  <c r="G178" i="1" s="1"/>
  <c r="B171" i="3"/>
  <c r="C177" i="1" s="1"/>
  <c r="D171" i="3"/>
  <c r="D177" i="1" s="1"/>
  <c r="F171" i="3"/>
  <c r="E177" i="1" s="1"/>
  <c r="H171" i="3"/>
  <c r="F177" i="1" s="1"/>
  <c r="J171" i="3"/>
  <c r="G177" i="1" s="1"/>
  <c r="B170" i="3"/>
  <c r="C176" i="1" s="1"/>
  <c r="D170" i="3"/>
  <c r="D176" i="1" s="1"/>
  <c r="F170" i="3"/>
  <c r="E176" i="1" s="1"/>
  <c r="H170" i="3"/>
  <c r="F176" i="1" s="1"/>
  <c r="J170" i="3"/>
  <c r="G176" i="1" s="1"/>
  <c r="B169" i="3"/>
  <c r="C175" i="1" s="1"/>
  <c r="D169" i="3"/>
  <c r="D175" i="1" s="1"/>
  <c r="F169" i="3"/>
  <c r="E175" i="1" s="1"/>
  <c r="H169" i="3"/>
  <c r="F175" i="1" s="1"/>
  <c r="J169" i="3"/>
  <c r="G175" i="1" s="1"/>
  <c r="B168" i="3"/>
  <c r="C174" i="1" s="1"/>
  <c r="D168" i="3"/>
  <c r="D174" i="1" s="1"/>
  <c r="F168" i="3"/>
  <c r="E174" i="1" s="1"/>
  <c r="H168" i="3"/>
  <c r="F174" i="1" s="1"/>
  <c r="J168" i="3"/>
  <c r="G174" i="1" s="1"/>
  <c r="B167" i="3"/>
  <c r="C173" i="1" s="1"/>
  <c r="D167" i="3"/>
  <c r="D173" i="1" s="1"/>
  <c r="F167" i="3"/>
  <c r="E173" i="1" s="1"/>
  <c r="H167" i="3"/>
  <c r="F173" i="1" s="1"/>
  <c r="J167" i="3"/>
  <c r="G173" i="1" s="1"/>
  <c r="B166" i="3"/>
  <c r="C172" i="1" s="1"/>
  <c r="D166" i="3"/>
  <c r="D172" i="1" s="1"/>
  <c r="F166" i="3"/>
  <c r="E172" i="1" s="1"/>
  <c r="H166" i="3"/>
  <c r="F172" i="1" s="1"/>
  <c r="J166" i="3"/>
  <c r="G172" i="1" s="1"/>
  <c r="B165" i="3"/>
  <c r="C171" i="1" s="1"/>
  <c r="D165" i="3"/>
  <c r="D171" i="1" s="1"/>
  <c r="F165" i="3"/>
  <c r="E171" i="1" s="1"/>
  <c r="H165" i="3"/>
  <c r="F171" i="1" s="1"/>
  <c r="J165" i="3"/>
  <c r="G171" i="1" s="1"/>
  <c r="B164" i="3"/>
  <c r="C170" i="1" s="1"/>
  <c r="D164" i="3"/>
  <c r="D170" i="1" s="1"/>
  <c r="F164" i="3"/>
  <c r="E170" i="1" s="1"/>
  <c r="H164" i="3"/>
  <c r="F170" i="1" s="1"/>
  <c r="J164" i="3"/>
  <c r="G170" i="1" s="1"/>
  <c r="B142" i="3"/>
  <c r="C143" i="1" s="1"/>
  <c r="D142" i="3"/>
  <c r="D143" i="1" s="1"/>
  <c r="F142" i="3"/>
  <c r="E143" i="1" s="1"/>
  <c r="H142" i="3"/>
  <c r="F143" i="1" s="1"/>
  <c r="J142" i="3"/>
  <c r="G143" i="1" s="1"/>
  <c r="B141" i="3"/>
  <c r="C142" i="1" s="1"/>
  <c r="D141" i="3"/>
  <c r="D142" i="1" s="1"/>
  <c r="F141" i="3"/>
  <c r="E142" i="1" s="1"/>
  <c r="H141" i="3"/>
  <c r="F142" i="1" s="1"/>
  <c r="J141" i="3"/>
  <c r="G142" i="1" s="1"/>
  <c r="B140" i="3"/>
  <c r="C141" i="1" s="1"/>
  <c r="D140" i="3"/>
  <c r="D141" i="1" s="1"/>
  <c r="F140" i="3"/>
  <c r="E141" i="1" s="1"/>
  <c r="H140" i="3"/>
  <c r="F141" i="1" s="1"/>
  <c r="J140" i="3"/>
  <c r="G141" i="1" s="1"/>
  <c r="B139" i="3"/>
  <c r="C140" i="1" s="1"/>
  <c r="D139" i="3"/>
  <c r="D140" i="1" s="1"/>
  <c r="F139" i="3"/>
  <c r="E140" i="1" s="1"/>
  <c r="H139" i="3"/>
  <c r="F140" i="1" s="1"/>
  <c r="J139" i="3"/>
  <c r="G140" i="1" s="1"/>
  <c r="B138" i="3"/>
  <c r="C139" i="1" s="1"/>
  <c r="D138" i="3"/>
  <c r="D139" i="1" s="1"/>
  <c r="F138" i="3"/>
  <c r="E139" i="1" s="1"/>
  <c r="H138" i="3"/>
  <c r="F139" i="1" s="1"/>
  <c r="J138" i="3"/>
  <c r="G139" i="1" s="1"/>
  <c r="B137" i="3"/>
  <c r="C138" i="1" s="1"/>
  <c r="D137" i="3"/>
  <c r="F137" i="3"/>
  <c r="E138" i="1" s="1"/>
  <c r="H137" i="3"/>
  <c r="F138" i="1" s="1"/>
  <c r="J137" i="3"/>
  <c r="G138" i="1" s="1"/>
  <c r="B136" i="3"/>
  <c r="C137" i="1" s="1"/>
  <c r="D136" i="3"/>
  <c r="D137" i="1" s="1"/>
  <c r="F136" i="3"/>
  <c r="E137" i="1" s="1"/>
  <c r="H136" i="3"/>
  <c r="F137" i="1" s="1"/>
  <c r="J136" i="3"/>
  <c r="G137" i="1" s="1"/>
  <c r="B135" i="3"/>
  <c r="C136" i="1" s="1"/>
  <c r="D135" i="3"/>
  <c r="D136" i="1" s="1"/>
  <c r="F135" i="3"/>
  <c r="E136" i="1" s="1"/>
  <c r="H135" i="3"/>
  <c r="F136" i="1" s="1"/>
  <c r="J135" i="3"/>
  <c r="G136" i="1" s="1"/>
  <c r="B134" i="3"/>
  <c r="C135" i="1" s="1"/>
  <c r="D134" i="3"/>
  <c r="D135" i="1" s="1"/>
  <c r="F134" i="3"/>
  <c r="E135" i="1" s="1"/>
  <c r="H134" i="3"/>
  <c r="F135" i="1" s="1"/>
  <c r="J134" i="3"/>
  <c r="G135" i="1" s="1"/>
  <c r="B133" i="3"/>
  <c r="C134" i="1" s="1"/>
  <c r="D133" i="3"/>
  <c r="D134" i="1" s="1"/>
  <c r="F133" i="3"/>
  <c r="E134" i="1" s="1"/>
  <c r="H133" i="3"/>
  <c r="F134" i="1" s="1"/>
  <c r="J133" i="3"/>
  <c r="G134" i="1" s="1"/>
  <c r="B132" i="3"/>
  <c r="C133" i="1" s="1"/>
  <c r="D132" i="3"/>
  <c r="D133" i="1" s="1"/>
  <c r="F132" i="3"/>
  <c r="E133" i="1" s="1"/>
  <c r="H132" i="3"/>
  <c r="F133" i="1" s="1"/>
  <c r="J132" i="3"/>
  <c r="G133" i="1" s="1"/>
  <c r="B131" i="3"/>
  <c r="C132" i="1" s="1"/>
  <c r="D131" i="3"/>
  <c r="D132" i="1" s="1"/>
  <c r="F131" i="3"/>
  <c r="E132" i="1" s="1"/>
  <c r="H131" i="3"/>
  <c r="F132" i="1" s="1"/>
  <c r="J131" i="3"/>
  <c r="G132" i="1" s="1"/>
  <c r="B130" i="3"/>
  <c r="C131" i="1" s="1"/>
  <c r="D130" i="3"/>
  <c r="D131" i="1" s="1"/>
  <c r="F130" i="3"/>
  <c r="E131" i="1" s="1"/>
  <c r="H130" i="3"/>
  <c r="F131" i="1" s="1"/>
  <c r="J130" i="3"/>
  <c r="G131" i="1" s="1"/>
  <c r="B129" i="3"/>
  <c r="C130" i="1" s="1"/>
  <c r="D129" i="3"/>
  <c r="D130" i="1" s="1"/>
  <c r="F129" i="3"/>
  <c r="E130" i="1" s="1"/>
  <c r="H129" i="3"/>
  <c r="F130" i="1" s="1"/>
  <c r="J129" i="3"/>
  <c r="G130" i="1" s="1"/>
  <c r="B128" i="3"/>
  <c r="C129" i="1" s="1"/>
  <c r="D128" i="3"/>
  <c r="D129" i="1" s="1"/>
  <c r="F128" i="3"/>
  <c r="E129" i="1" s="1"/>
  <c r="H128" i="3"/>
  <c r="F129" i="1" s="1"/>
  <c r="J128" i="3"/>
  <c r="G129" i="1" s="1"/>
  <c r="B127" i="3"/>
  <c r="C128" i="1" s="1"/>
  <c r="D127" i="3"/>
  <c r="D128" i="1" s="1"/>
  <c r="F127" i="3"/>
  <c r="E128" i="1" s="1"/>
  <c r="H127" i="3"/>
  <c r="F128" i="1" s="1"/>
  <c r="J127" i="3"/>
  <c r="G128" i="1" s="1"/>
  <c r="B126" i="3"/>
  <c r="C127" i="1" s="1"/>
  <c r="D126" i="3"/>
  <c r="D127" i="1" s="1"/>
  <c r="F126" i="3"/>
  <c r="E127" i="1" s="1"/>
  <c r="H126" i="3"/>
  <c r="F127" i="1" s="1"/>
  <c r="J126" i="3"/>
  <c r="G127" i="1" s="1"/>
  <c r="B125" i="3"/>
  <c r="C126" i="1" s="1"/>
  <c r="D125" i="3"/>
  <c r="D126" i="1" s="1"/>
  <c r="F125" i="3"/>
  <c r="E126" i="1" s="1"/>
  <c r="H125" i="3"/>
  <c r="F126" i="1" s="1"/>
  <c r="J125" i="3"/>
  <c r="G126" i="1" s="1"/>
  <c r="B124" i="3"/>
  <c r="C125" i="1" s="1"/>
  <c r="D124" i="3"/>
  <c r="D125" i="1" s="1"/>
  <c r="F124" i="3"/>
  <c r="E125" i="1" s="1"/>
  <c r="H124" i="3"/>
  <c r="F125" i="1" s="1"/>
  <c r="J124" i="3"/>
  <c r="G125" i="1" s="1"/>
  <c r="B123" i="3"/>
  <c r="C124" i="1" s="1"/>
  <c r="D123" i="3"/>
  <c r="D124" i="1" s="1"/>
  <c r="F123" i="3"/>
  <c r="E124" i="1" s="1"/>
  <c r="H123" i="3"/>
  <c r="F124" i="1" s="1"/>
  <c r="J123" i="3"/>
  <c r="G124" i="1" s="1"/>
  <c r="B122" i="3"/>
  <c r="C123" i="1" s="1"/>
  <c r="D122" i="3"/>
  <c r="D123" i="1" s="1"/>
  <c r="F122" i="3"/>
  <c r="E123" i="1" s="1"/>
  <c r="H122" i="3"/>
  <c r="F123" i="1" s="1"/>
  <c r="J122" i="3"/>
  <c r="G123" i="1" s="1"/>
  <c r="B121" i="3"/>
  <c r="C122" i="1" s="1"/>
  <c r="D121" i="3"/>
  <c r="D122" i="1" s="1"/>
  <c r="F121" i="3"/>
  <c r="E122" i="1" s="1"/>
  <c r="H121" i="3"/>
  <c r="F122" i="1" s="1"/>
  <c r="J121" i="3"/>
  <c r="G122" i="1" s="1"/>
  <c r="B119" i="3"/>
  <c r="C120" i="1" s="1"/>
  <c r="D119" i="3"/>
  <c r="D120" i="1" s="1"/>
  <c r="F119" i="3"/>
  <c r="E120" i="1" s="1"/>
  <c r="H119" i="3"/>
  <c r="F120" i="1" s="1"/>
  <c r="J119" i="3"/>
  <c r="G120" i="1" s="1"/>
  <c r="B118" i="3"/>
  <c r="C119" i="1" s="1"/>
  <c r="D118" i="3"/>
  <c r="D119" i="1" s="1"/>
  <c r="F118" i="3"/>
  <c r="E119" i="1" s="1"/>
  <c r="H118" i="3"/>
  <c r="F119" i="1" s="1"/>
  <c r="J118" i="3"/>
  <c r="G119" i="1" s="1"/>
  <c r="B96" i="3"/>
  <c r="C97" i="1" s="1"/>
  <c r="D96" i="3"/>
  <c r="D97" i="1" s="1"/>
  <c r="F96" i="3"/>
  <c r="E97" i="1" s="1"/>
  <c r="H96" i="3"/>
  <c r="F97" i="1" s="1"/>
  <c r="J96" i="3"/>
  <c r="G97" i="1" s="1"/>
  <c r="B94" i="3"/>
  <c r="C95" i="1" s="1"/>
  <c r="D94" i="3"/>
  <c r="D95" i="1" s="1"/>
  <c r="F94" i="3"/>
  <c r="E95" i="1" s="1"/>
  <c r="H94" i="3"/>
  <c r="F95" i="1" s="1"/>
  <c r="J94" i="3"/>
  <c r="G95" i="1" s="1"/>
  <c r="B95" i="3"/>
  <c r="C96" i="1" s="1"/>
  <c r="D95" i="3"/>
  <c r="D96" i="1" s="1"/>
  <c r="F95" i="3"/>
  <c r="E96" i="1" s="1"/>
  <c r="H95" i="3"/>
  <c r="F96" i="1" s="1"/>
  <c r="J95" i="3"/>
  <c r="G96" i="1" s="1"/>
  <c r="B93" i="3"/>
  <c r="C94" i="1" s="1"/>
  <c r="D93" i="3"/>
  <c r="D94" i="1" s="1"/>
  <c r="F93" i="3"/>
  <c r="E94" i="1" s="1"/>
  <c r="H93" i="3"/>
  <c r="F94" i="1" s="1"/>
  <c r="J93" i="3"/>
  <c r="G94" i="1" s="1"/>
  <c r="B92" i="3"/>
  <c r="C93" i="1" s="1"/>
  <c r="D92" i="3"/>
  <c r="D93" i="1" s="1"/>
  <c r="F92" i="3"/>
  <c r="E93" i="1" s="1"/>
  <c r="H92" i="3"/>
  <c r="F93" i="1" s="1"/>
  <c r="J92" i="3"/>
  <c r="G93" i="1" s="1"/>
  <c r="B91" i="3"/>
  <c r="C92" i="1" s="1"/>
  <c r="D91" i="3"/>
  <c r="D92" i="1" s="1"/>
  <c r="F91" i="3"/>
  <c r="E92" i="1" s="1"/>
  <c r="H91" i="3"/>
  <c r="F92" i="1" s="1"/>
  <c r="J91" i="3"/>
  <c r="G92" i="1" s="1"/>
  <c r="B90" i="3"/>
  <c r="C91" i="1" s="1"/>
  <c r="D90" i="3"/>
  <c r="D91" i="1" s="1"/>
  <c r="F90" i="3"/>
  <c r="E91" i="1" s="1"/>
  <c r="H90" i="3"/>
  <c r="F91" i="1" s="1"/>
  <c r="J90" i="3"/>
  <c r="G91" i="1" s="1"/>
  <c r="B89" i="3"/>
  <c r="C90" i="1" s="1"/>
  <c r="D89" i="3"/>
  <c r="D90" i="1" s="1"/>
  <c r="F89" i="3"/>
  <c r="E90" i="1" s="1"/>
  <c r="H89" i="3"/>
  <c r="F90" i="1" s="1"/>
  <c r="J89" i="3"/>
  <c r="G90" i="1" s="1"/>
  <c r="B88" i="3"/>
  <c r="C89" i="1" s="1"/>
  <c r="D88" i="3"/>
  <c r="D89" i="1" s="1"/>
  <c r="F88" i="3"/>
  <c r="E89" i="1" s="1"/>
  <c r="H88" i="3"/>
  <c r="F89" i="1" s="1"/>
  <c r="J88" i="3"/>
  <c r="G89" i="1" s="1"/>
  <c r="B87" i="3"/>
  <c r="C88" i="1" s="1"/>
  <c r="D87" i="3"/>
  <c r="D88" i="1" s="1"/>
  <c r="F87" i="3"/>
  <c r="E88" i="1" s="1"/>
  <c r="H87" i="3"/>
  <c r="F88" i="1" s="1"/>
  <c r="J87" i="3"/>
  <c r="G88" i="1" s="1"/>
  <c r="B86" i="3"/>
  <c r="C87" i="1" s="1"/>
  <c r="D86" i="3"/>
  <c r="D87" i="1" s="1"/>
  <c r="F86" i="3"/>
  <c r="E87" i="1" s="1"/>
  <c r="H86" i="3"/>
  <c r="F87" i="1" s="1"/>
  <c r="J86" i="3"/>
  <c r="G87" i="1" s="1"/>
  <c r="B85" i="3"/>
  <c r="C86" i="1" s="1"/>
  <c r="D85" i="3"/>
  <c r="D86" i="1" s="1"/>
  <c r="F85" i="3"/>
  <c r="E86" i="1" s="1"/>
  <c r="H85" i="3"/>
  <c r="F86" i="1" s="1"/>
  <c r="J85" i="3"/>
  <c r="G86" i="1" s="1"/>
  <c r="B84" i="3"/>
  <c r="C85" i="1" s="1"/>
  <c r="D84" i="3"/>
  <c r="D85" i="1" s="1"/>
  <c r="F84" i="3"/>
  <c r="E85" i="1" s="1"/>
  <c r="H84" i="3"/>
  <c r="F85" i="1" s="1"/>
  <c r="J84" i="3"/>
  <c r="G85" i="1" s="1"/>
  <c r="B83" i="3"/>
  <c r="C84" i="1" s="1"/>
  <c r="D83" i="3"/>
  <c r="D84" i="1" s="1"/>
  <c r="F83" i="3"/>
  <c r="E84" i="1" s="1"/>
  <c r="H83" i="3"/>
  <c r="F84" i="1" s="1"/>
  <c r="J83" i="3"/>
  <c r="G84" i="1" s="1"/>
  <c r="B82" i="3"/>
  <c r="C83" i="1" s="1"/>
  <c r="D82" i="3"/>
  <c r="D83" i="1" s="1"/>
  <c r="F82" i="3"/>
  <c r="E83" i="1" s="1"/>
  <c r="H82" i="3"/>
  <c r="F83" i="1" s="1"/>
  <c r="J82" i="3"/>
  <c r="G83" i="1" s="1"/>
  <c r="B81" i="3"/>
  <c r="C82" i="1" s="1"/>
  <c r="D81" i="3"/>
  <c r="D82" i="1" s="1"/>
  <c r="F81" i="3"/>
  <c r="E82" i="1" s="1"/>
  <c r="H81" i="3"/>
  <c r="F82" i="1" s="1"/>
  <c r="J81" i="3"/>
  <c r="G82" i="1" s="1"/>
  <c r="B80" i="3"/>
  <c r="C81" i="1" s="1"/>
  <c r="D80" i="3"/>
  <c r="D81" i="1" s="1"/>
  <c r="F80" i="3"/>
  <c r="E81" i="1" s="1"/>
  <c r="H80" i="3"/>
  <c r="F81" i="1" s="1"/>
  <c r="J80" i="3"/>
  <c r="G81" i="1" s="1"/>
  <c r="B79" i="3"/>
  <c r="C80" i="1" s="1"/>
  <c r="D79" i="3"/>
  <c r="D80" i="1" s="1"/>
  <c r="F79" i="3"/>
  <c r="E80" i="1" s="1"/>
  <c r="H79" i="3"/>
  <c r="F80" i="1" s="1"/>
  <c r="J79" i="3"/>
  <c r="G80" i="1" s="1"/>
  <c r="B78" i="3"/>
  <c r="C79" i="1" s="1"/>
  <c r="D78" i="3"/>
  <c r="D79" i="1" s="1"/>
  <c r="F78" i="3"/>
  <c r="E79" i="1" s="1"/>
  <c r="H78" i="3"/>
  <c r="F79" i="1" s="1"/>
  <c r="J78" i="3"/>
  <c r="G79" i="1" s="1"/>
  <c r="B77" i="3"/>
  <c r="C78" i="1" s="1"/>
  <c r="D77" i="3"/>
  <c r="D78" i="1" s="1"/>
  <c r="F77" i="3"/>
  <c r="E78" i="1" s="1"/>
  <c r="H77" i="3"/>
  <c r="F78" i="1" s="1"/>
  <c r="J77" i="3"/>
  <c r="G78" i="1" s="1"/>
  <c r="B76" i="3"/>
  <c r="C77" i="1" s="1"/>
  <c r="D76" i="3"/>
  <c r="D77" i="1" s="1"/>
  <c r="F76" i="3"/>
  <c r="E77" i="1" s="1"/>
  <c r="H76" i="3"/>
  <c r="F77" i="1" s="1"/>
  <c r="J76" i="3"/>
  <c r="G77" i="1" s="1"/>
  <c r="B75" i="3"/>
  <c r="C76" i="1" s="1"/>
  <c r="D75" i="3"/>
  <c r="D76" i="1" s="1"/>
  <c r="F75" i="3"/>
  <c r="E76" i="1" s="1"/>
  <c r="H75" i="3"/>
  <c r="F76" i="1" s="1"/>
  <c r="J75" i="3"/>
  <c r="G76" i="1" s="1"/>
  <c r="B74" i="3"/>
  <c r="C75" i="1" s="1"/>
  <c r="D74" i="3"/>
  <c r="D75" i="1" s="1"/>
  <c r="F74" i="3"/>
  <c r="E75" i="1" s="1"/>
  <c r="H74" i="3"/>
  <c r="F75" i="1" s="1"/>
  <c r="J74" i="3"/>
  <c r="G75" i="1" s="1"/>
  <c r="B73" i="3"/>
  <c r="C74" i="1" s="1"/>
  <c r="D73" i="3"/>
  <c r="D74" i="1" s="1"/>
  <c r="F73" i="3"/>
  <c r="E74" i="1" s="1"/>
  <c r="H73" i="3"/>
  <c r="F74" i="1" s="1"/>
  <c r="J73" i="3"/>
  <c r="G74" i="1" s="1"/>
  <c r="B72" i="3"/>
  <c r="C73" i="1" s="1"/>
  <c r="D72" i="3"/>
  <c r="D73" i="1" s="1"/>
  <c r="F72" i="3"/>
  <c r="E73" i="1" s="1"/>
  <c r="H72" i="3"/>
  <c r="F73" i="1" s="1"/>
  <c r="J72" i="3"/>
  <c r="G73" i="1" s="1"/>
  <c r="P17" i="3"/>
  <c r="J18" i="1" s="1"/>
  <c r="P18" i="3"/>
  <c r="J19" i="1" s="1"/>
  <c r="P19" i="3"/>
  <c r="J20" i="1" s="1"/>
  <c r="P20" i="3"/>
  <c r="J21" i="1" s="1"/>
  <c r="P21" i="3"/>
  <c r="J22" i="1" s="1"/>
  <c r="P22" i="3"/>
  <c r="J23" i="1" s="1"/>
  <c r="P23" i="3"/>
  <c r="J24" i="1" s="1"/>
  <c r="P24" i="3"/>
  <c r="J25" i="1" s="1"/>
  <c r="P25" i="3"/>
  <c r="J26" i="1" s="1"/>
  <c r="P26" i="3"/>
  <c r="J27" i="1" s="1"/>
  <c r="P27" i="3"/>
  <c r="J28" i="1" s="1"/>
  <c r="P28" i="3"/>
  <c r="J29" i="1" s="1"/>
  <c r="P29" i="3"/>
  <c r="J30" i="1" s="1"/>
  <c r="P30" i="3"/>
  <c r="J31" i="1" s="1"/>
  <c r="P31" i="3"/>
  <c r="J32" i="1" s="1"/>
  <c r="P32" i="3"/>
  <c r="J33" i="1" s="1"/>
  <c r="P33" i="3"/>
  <c r="J34" i="1" s="1"/>
  <c r="P34" i="3"/>
  <c r="J35" i="1" s="1"/>
  <c r="P35" i="3"/>
  <c r="J36" i="1" s="1"/>
  <c r="P36" i="3"/>
  <c r="J37" i="1" s="1"/>
  <c r="P37" i="3"/>
  <c r="J38" i="1" s="1"/>
  <c r="P38" i="3"/>
  <c r="J39" i="1" s="1"/>
  <c r="P39" i="3"/>
  <c r="J40" i="1" s="1"/>
  <c r="P40" i="3"/>
  <c r="J41" i="1" s="1"/>
  <c r="P41" i="3"/>
  <c r="J42" i="1" s="1"/>
  <c r="P42" i="3"/>
  <c r="J43" i="1" s="1"/>
  <c r="P43" i="3"/>
  <c r="J44" i="1" s="1"/>
  <c r="P44" i="3"/>
  <c r="J45" i="1" s="1"/>
  <c r="P45" i="3"/>
  <c r="J46" i="1" s="1"/>
  <c r="P46" i="3"/>
  <c r="J47" i="1" s="1"/>
  <c r="P47" i="3"/>
  <c r="J48" i="1" s="1"/>
  <c r="P48" i="3"/>
  <c r="J49" i="1" s="1"/>
  <c r="P49" i="3"/>
  <c r="J50" i="1" s="1"/>
  <c r="P50" i="3"/>
  <c r="J51" i="1" s="1"/>
  <c r="P16" i="3"/>
  <c r="J17" i="1" s="1"/>
  <c r="P10" i="3"/>
  <c r="J11" i="1" s="1"/>
  <c r="P11" i="3"/>
  <c r="J12" i="1" s="1"/>
  <c r="P12" i="3"/>
  <c r="J13" i="1" s="1"/>
  <c r="P13" i="3"/>
  <c r="J14" i="1" s="1"/>
  <c r="P14" i="3"/>
  <c r="J15" i="1" s="1"/>
  <c r="P9" i="3"/>
  <c r="J10" i="1" s="1"/>
  <c r="N17" i="3"/>
  <c r="I18" i="1" s="1"/>
  <c r="N18" i="3"/>
  <c r="I19" i="1" s="1"/>
  <c r="N19" i="3"/>
  <c r="I20" i="1" s="1"/>
  <c r="N20" i="3"/>
  <c r="I21" i="1" s="1"/>
  <c r="N21" i="3"/>
  <c r="I22" i="1" s="1"/>
  <c r="N22" i="3"/>
  <c r="I23" i="1" s="1"/>
  <c r="N23" i="3"/>
  <c r="I24" i="1" s="1"/>
  <c r="N24" i="3"/>
  <c r="I25" i="1" s="1"/>
  <c r="N25" i="3"/>
  <c r="I26" i="1" s="1"/>
  <c r="N26" i="3"/>
  <c r="I27" i="1" s="1"/>
  <c r="N27" i="3"/>
  <c r="I28" i="1" s="1"/>
  <c r="N28" i="3"/>
  <c r="I29" i="1" s="1"/>
  <c r="N29" i="3"/>
  <c r="I30" i="1" s="1"/>
  <c r="N30" i="3"/>
  <c r="I31" i="1" s="1"/>
  <c r="N31" i="3"/>
  <c r="I32" i="1" s="1"/>
  <c r="N32" i="3"/>
  <c r="I33" i="1" s="1"/>
  <c r="N33" i="3"/>
  <c r="I34" i="1" s="1"/>
  <c r="N34" i="3"/>
  <c r="I35" i="1" s="1"/>
  <c r="N35" i="3"/>
  <c r="I36" i="1" s="1"/>
  <c r="N36" i="3"/>
  <c r="I37" i="1" s="1"/>
  <c r="N37" i="3"/>
  <c r="I38" i="1" s="1"/>
  <c r="N38" i="3"/>
  <c r="I39" i="1" s="1"/>
  <c r="N39" i="3"/>
  <c r="I40" i="1" s="1"/>
  <c r="N40" i="3"/>
  <c r="I41" i="1" s="1"/>
  <c r="N41" i="3"/>
  <c r="I42" i="1" s="1"/>
  <c r="N42" i="3"/>
  <c r="I43" i="1" s="1"/>
  <c r="N43" i="3"/>
  <c r="I44" i="1" s="1"/>
  <c r="N44" i="3"/>
  <c r="I45" i="1" s="1"/>
  <c r="N45" i="3"/>
  <c r="I46" i="1" s="1"/>
  <c r="N46" i="3"/>
  <c r="I47" i="1" s="1"/>
  <c r="N47" i="3"/>
  <c r="I48" i="1" s="1"/>
  <c r="N48" i="3"/>
  <c r="I49" i="1" s="1"/>
  <c r="N49" i="3"/>
  <c r="I50" i="1" s="1"/>
  <c r="N50" i="3"/>
  <c r="I51" i="1" s="1"/>
  <c r="N16" i="3"/>
  <c r="I17" i="1" s="1"/>
  <c r="N10" i="3"/>
  <c r="I11" i="1" s="1"/>
  <c r="N11" i="3"/>
  <c r="I12" i="1" s="1"/>
  <c r="N12" i="3"/>
  <c r="I13" i="1" s="1"/>
  <c r="N13" i="3"/>
  <c r="I14" i="1" s="1"/>
  <c r="N14" i="3"/>
  <c r="I15" i="1" s="1"/>
  <c r="N9" i="3"/>
  <c r="I10" i="1" s="1"/>
  <c r="L17" i="3"/>
  <c r="H18" i="1" s="1"/>
  <c r="L18" i="3"/>
  <c r="H19" i="1" s="1"/>
  <c r="L19" i="3"/>
  <c r="H20" i="1" s="1"/>
  <c r="L20" i="3"/>
  <c r="H21" i="1" s="1"/>
  <c r="L21" i="3"/>
  <c r="H22" i="1" s="1"/>
  <c r="L22" i="3"/>
  <c r="H23" i="1" s="1"/>
  <c r="L23" i="3"/>
  <c r="H24" i="1" s="1"/>
  <c r="L24" i="3"/>
  <c r="H25" i="1" s="1"/>
  <c r="L25" i="3"/>
  <c r="H26" i="1" s="1"/>
  <c r="L26" i="3"/>
  <c r="H27" i="1" s="1"/>
  <c r="L27" i="3"/>
  <c r="H28" i="1" s="1"/>
  <c r="L28" i="3"/>
  <c r="H29" i="1" s="1"/>
  <c r="L29" i="3"/>
  <c r="H30" i="1" s="1"/>
  <c r="L30" i="3"/>
  <c r="H31" i="1" s="1"/>
  <c r="L31" i="3"/>
  <c r="H32" i="1" s="1"/>
  <c r="L32" i="3"/>
  <c r="H33" i="1" s="1"/>
  <c r="L33" i="3"/>
  <c r="H34" i="1" s="1"/>
  <c r="L34" i="3"/>
  <c r="H35" i="1" s="1"/>
  <c r="L35" i="3"/>
  <c r="H36" i="1" s="1"/>
  <c r="L36" i="3"/>
  <c r="H37" i="1" s="1"/>
  <c r="L37" i="3"/>
  <c r="H38" i="1" s="1"/>
  <c r="L38" i="3"/>
  <c r="H39" i="1" s="1"/>
  <c r="L39" i="3"/>
  <c r="H40" i="1" s="1"/>
  <c r="L40" i="3"/>
  <c r="H41" i="1" s="1"/>
  <c r="L41" i="3"/>
  <c r="H42" i="1" s="1"/>
  <c r="L42" i="3"/>
  <c r="H43" i="1" s="1"/>
  <c r="L43" i="3"/>
  <c r="H44" i="1" s="1"/>
  <c r="L44" i="3"/>
  <c r="H45" i="1" s="1"/>
  <c r="L45" i="3"/>
  <c r="H46" i="1" s="1"/>
  <c r="L46" i="3"/>
  <c r="H47" i="1" s="1"/>
  <c r="L47" i="3"/>
  <c r="H48" i="1" s="1"/>
  <c r="L48" i="3"/>
  <c r="H49" i="1" s="1"/>
  <c r="L49" i="3"/>
  <c r="H50" i="1" s="1"/>
  <c r="L50" i="3"/>
  <c r="H51" i="1" s="1"/>
  <c r="L16" i="3"/>
  <c r="H17" i="1" s="1"/>
  <c r="L10" i="3"/>
  <c r="H11" i="1" s="1"/>
  <c r="L11" i="3"/>
  <c r="H12" i="1" s="1"/>
  <c r="L12" i="3"/>
  <c r="H13" i="1" s="1"/>
  <c r="L13" i="3"/>
  <c r="H14" i="1" s="1"/>
  <c r="L14" i="3"/>
  <c r="H15" i="1" s="1"/>
  <c r="L9" i="3"/>
  <c r="H10" i="1" s="1"/>
  <c r="B50" i="3" l="1"/>
  <c r="C51" i="1" s="1"/>
  <c r="D50" i="3"/>
  <c r="D51" i="1" s="1"/>
  <c r="F50" i="3"/>
  <c r="E51" i="1" s="1"/>
  <c r="H50" i="3"/>
  <c r="F51" i="1" s="1"/>
  <c r="J50" i="3"/>
  <c r="G51" i="1" s="1"/>
  <c r="B49" i="3"/>
  <c r="C50" i="1" s="1"/>
  <c r="D49" i="3"/>
  <c r="D50" i="1" s="1"/>
  <c r="F49" i="3"/>
  <c r="E50" i="1" s="1"/>
  <c r="H49" i="3"/>
  <c r="F50" i="1" s="1"/>
  <c r="J49" i="3"/>
  <c r="G50" i="1" s="1"/>
  <c r="B48" i="3"/>
  <c r="C49" i="1" s="1"/>
  <c r="D48" i="3"/>
  <c r="D49" i="1" s="1"/>
  <c r="F48" i="3"/>
  <c r="E49" i="1" s="1"/>
  <c r="H48" i="3"/>
  <c r="F49" i="1" s="1"/>
  <c r="J48" i="3"/>
  <c r="G49" i="1" s="1"/>
  <c r="B47" i="3"/>
  <c r="C48" i="1" s="1"/>
  <c r="D47" i="3"/>
  <c r="D48" i="1" s="1"/>
  <c r="F47" i="3"/>
  <c r="E48" i="1" s="1"/>
  <c r="H47" i="3"/>
  <c r="F48" i="1" s="1"/>
  <c r="J47" i="3"/>
  <c r="G48" i="1" s="1"/>
  <c r="B46" i="3"/>
  <c r="C47" i="1" s="1"/>
  <c r="D46" i="3"/>
  <c r="D47" i="1" s="1"/>
  <c r="F46" i="3"/>
  <c r="E47" i="1" s="1"/>
  <c r="H46" i="3"/>
  <c r="F47" i="1" s="1"/>
  <c r="J46" i="3"/>
  <c r="G47" i="1" s="1"/>
  <c r="B45" i="3"/>
  <c r="C46" i="1" s="1"/>
  <c r="D45" i="3"/>
  <c r="D46" i="1" s="1"/>
  <c r="F45" i="3"/>
  <c r="E46" i="1" s="1"/>
  <c r="H45" i="3"/>
  <c r="F46" i="1" s="1"/>
  <c r="J45" i="3"/>
  <c r="G46" i="1" s="1"/>
  <c r="B44" i="3"/>
  <c r="C45" i="1" s="1"/>
  <c r="D44" i="3"/>
  <c r="D45" i="1" s="1"/>
  <c r="F44" i="3"/>
  <c r="E45" i="1" s="1"/>
  <c r="H44" i="3"/>
  <c r="F45" i="1" s="1"/>
  <c r="J44" i="3"/>
  <c r="G45" i="1" s="1"/>
  <c r="B43" i="3"/>
  <c r="C44" i="1" s="1"/>
  <c r="D43" i="3"/>
  <c r="D44" i="1" s="1"/>
  <c r="F43" i="3"/>
  <c r="E44" i="1" s="1"/>
  <c r="H43" i="3"/>
  <c r="F44" i="1" s="1"/>
  <c r="J43" i="3"/>
  <c r="G44" i="1" s="1"/>
  <c r="B42" i="3"/>
  <c r="C43" i="1" s="1"/>
  <c r="D42" i="3"/>
  <c r="D43" i="1" s="1"/>
  <c r="F42" i="3"/>
  <c r="E43" i="1" s="1"/>
  <c r="H42" i="3"/>
  <c r="F43" i="1" s="1"/>
  <c r="J42" i="3"/>
  <c r="G43" i="1" s="1"/>
  <c r="B41" i="3"/>
  <c r="C42" i="1" s="1"/>
  <c r="D41" i="3"/>
  <c r="D42" i="1" s="1"/>
  <c r="F41" i="3"/>
  <c r="E42" i="1" s="1"/>
  <c r="H41" i="3"/>
  <c r="F42" i="1" s="1"/>
  <c r="J41" i="3"/>
  <c r="G42" i="1" s="1"/>
  <c r="B40" i="3"/>
  <c r="C41" i="1" s="1"/>
  <c r="D40" i="3"/>
  <c r="D41" i="1" s="1"/>
  <c r="F40" i="3"/>
  <c r="E41" i="1" s="1"/>
  <c r="H40" i="3"/>
  <c r="F41" i="1" s="1"/>
  <c r="J40" i="3"/>
  <c r="G41" i="1" s="1"/>
  <c r="B39" i="3"/>
  <c r="C40" i="1" s="1"/>
  <c r="D39" i="3"/>
  <c r="D40" i="1" s="1"/>
  <c r="F39" i="3"/>
  <c r="E40" i="1" s="1"/>
  <c r="H39" i="3"/>
  <c r="F40" i="1" s="1"/>
  <c r="J39" i="3"/>
  <c r="G40" i="1" s="1"/>
  <c r="B38" i="3"/>
  <c r="C39" i="1" s="1"/>
  <c r="D38" i="3"/>
  <c r="D39" i="1" s="1"/>
  <c r="F38" i="3"/>
  <c r="E39" i="1" s="1"/>
  <c r="H38" i="3"/>
  <c r="F39" i="1" s="1"/>
  <c r="J38" i="3"/>
  <c r="G39" i="1" s="1"/>
  <c r="B37" i="3"/>
  <c r="C38" i="1" s="1"/>
  <c r="D37" i="3"/>
  <c r="D38" i="1" s="1"/>
  <c r="F37" i="3"/>
  <c r="E38" i="1" s="1"/>
  <c r="H37" i="3"/>
  <c r="F38" i="1" s="1"/>
  <c r="J37" i="3"/>
  <c r="G38" i="1" s="1"/>
  <c r="B36" i="3"/>
  <c r="C37" i="1" s="1"/>
  <c r="D36" i="3"/>
  <c r="D37" i="1" s="1"/>
  <c r="F36" i="3"/>
  <c r="E37" i="1" s="1"/>
  <c r="H36" i="3"/>
  <c r="F37" i="1" s="1"/>
  <c r="J36" i="3"/>
  <c r="G37" i="1" s="1"/>
  <c r="B35" i="3"/>
  <c r="C36" i="1" s="1"/>
  <c r="D35" i="3"/>
  <c r="D36" i="1" s="1"/>
  <c r="F35" i="3"/>
  <c r="E36" i="1" s="1"/>
  <c r="H35" i="3"/>
  <c r="F36" i="1" s="1"/>
  <c r="J35" i="3"/>
  <c r="G36" i="1" s="1"/>
  <c r="B34" i="3"/>
  <c r="C35" i="1" s="1"/>
  <c r="D34" i="3"/>
  <c r="D35" i="1" s="1"/>
  <c r="F34" i="3"/>
  <c r="E35" i="1" s="1"/>
  <c r="H34" i="3"/>
  <c r="F35" i="1" s="1"/>
  <c r="J34" i="3"/>
  <c r="G35" i="1" s="1"/>
  <c r="B33" i="3"/>
  <c r="C34" i="1" s="1"/>
  <c r="D33" i="3"/>
  <c r="D34" i="1" s="1"/>
  <c r="F33" i="3"/>
  <c r="E34" i="1" s="1"/>
  <c r="H33" i="3"/>
  <c r="F34" i="1" s="1"/>
  <c r="J33" i="3"/>
  <c r="G34" i="1" s="1"/>
  <c r="B32" i="3"/>
  <c r="C33" i="1" s="1"/>
  <c r="D32" i="3"/>
  <c r="D33" i="1" s="1"/>
  <c r="F32" i="3"/>
  <c r="E33" i="1" s="1"/>
  <c r="H32" i="3"/>
  <c r="F33" i="1" s="1"/>
  <c r="J32" i="3"/>
  <c r="G33" i="1" s="1"/>
  <c r="B31" i="3"/>
  <c r="C32" i="1" s="1"/>
  <c r="D31" i="3"/>
  <c r="D32" i="1" s="1"/>
  <c r="F31" i="3"/>
  <c r="E32" i="1" s="1"/>
  <c r="H31" i="3"/>
  <c r="F32" i="1" s="1"/>
  <c r="J31" i="3"/>
  <c r="G32" i="1" s="1"/>
  <c r="B30" i="3"/>
  <c r="C31" i="1" s="1"/>
  <c r="D30" i="3"/>
  <c r="D31" i="1" s="1"/>
  <c r="F30" i="3"/>
  <c r="E31" i="1" s="1"/>
  <c r="H30" i="3"/>
  <c r="F31" i="1" s="1"/>
  <c r="J30" i="3"/>
  <c r="G31" i="1" s="1"/>
  <c r="B29" i="3"/>
  <c r="C30" i="1" s="1"/>
  <c r="D29" i="3"/>
  <c r="D30" i="1" s="1"/>
  <c r="F29" i="3"/>
  <c r="E30" i="1" s="1"/>
  <c r="H29" i="3"/>
  <c r="F30" i="1" s="1"/>
  <c r="J29" i="3"/>
  <c r="G30" i="1" s="1"/>
  <c r="B28" i="3"/>
  <c r="C29" i="1" s="1"/>
  <c r="D28" i="3"/>
  <c r="D29" i="1" s="1"/>
  <c r="F28" i="3"/>
  <c r="E29" i="1" s="1"/>
  <c r="H28" i="3"/>
  <c r="F29" i="1" s="1"/>
  <c r="J28" i="3"/>
  <c r="G29" i="1" s="1"/>
  <c r="B27" i="3"/>
  <c r="C28" i="1" s="1"/>
  <c r="D27" i="3"/>
  <c r="D28" i="1" s="1"/>
  <c r="F27" i="3"/>
  <c r="E28" i="1" s="1"/>
  <c r="H27" i="3"/>
  <c r="F28" i="1" s="1"/>
  <c r="J27" i="3"/>
  <c r="G28" i="1" s="1"/>
  <c r="B26" i="3"/>
  <c r="C27" i="1" s="1"/>
  <c r="D26" i="3"/>
  <c r="D27" i="1" s="1"/>
  <c r="F26" i="3"/>
  <c r="E27" i="1" s="1"/>
  <c r="H26" i="3"/>
  <c r="F27" i="1" s="1"/>
  <c r="J26" i="3"/>
  <c r="G27" i="1" s="1"/>
  <c r="G159" i="1" l="1"/>
  <c r="F159" i="1"/>
  <c r="E159" i="1"/>
  <c r="D159" i="1"/>
  <c r="C159" i="1"/>
  <c r="G16" i="1"/>
  <c r="F16" i="1"/>
  <c r="E16" i="1"/>
  <c r="D16" i="1"/>
  <c r="G62" i="1"/>
  <c r="F62" i="1"/>
  <c r="E62" i="1"/>
  <c r="D62" i="1"/>
  <c r="C62" i="1"/>
  <c r="G108" i="1"/>
  <c r="F108" i="1"/>
  <c r="E108" i="1"/>
  <c r="D108" i="1"/>
  <c r="C108" i="1"/>
  <c r="C16" i="1"/>
  <c r="J147" i="3"/>
  <c r="G153" i="1" s="1"/>
  <c r="J148" i="3"/>
  <c r="G154" i="1" s="1"/>
  <c r="J149" i="3"/>
  <c r="G155" i="1" s="1"/>
  <c r="J150" i="3"/>
  <c r="G156" i="1" s="1"/>
  <c r="J151" i="3"/>
  <c r="G157" i="1" s="1"/>
  <c r="J155" i="3"/>
  <c r="G161" i="1" s="1"/>
  <c r="J156" i="3"/>
  <c r="G162" i="1" s="1"/>
  <c r="J157" i="3"/>
  <c r="G163" i="1" s="1"/>
  <c r="J158" i="3"/>
  <c r="G164" i="1" s="1"/>
  <c r="J159" i="3"/>
  <c r="G165" i="1" s="1"/>
  <c r="J160" i="3"/>
  <c r="G166" i="1" s="1"/>
  <c r="J161" i="3"/>
  <c r="G167" i="1" s="1"/>
  <c r="J162" i="3"/>
  <c r="G168" i="1" s="1"/>
  <c r="J163" i="3"/>
  <c r="G169" i="1" s="1"/>
  <c r="H147" i="3"/>
  <c r="F153" i="1" s="1"/>
  <c r="H148" i="3"/>
  <c r="F154" i="1" s="1"/>
  <c r="H149" i="3"/>
  <c r="F155" i="1" s="1"/>
  <c r="H150" i="3"/>
  <c r="F156" i="1" s="1"/>
  <c r="H151" i="3"/>
  <c r="F157" i="1" s="1"/>
  <c r="H155" i="3"/>
  <c r="F161" i="1" s="1"/>
  <c r="H156" i="3"/>
  <c r="F162" i="1" s="1"/>
  <c r="H157" i="3"/>
  <c r="F163" i="1" s="1"/>
  <c r="H158" i="3"/>
  <c r="F164" i="1" s="1"/>
  <c r="H159" i="3"/>
  <c r="F165" i="1" s="1"/>
  <c r="H160" i="3"/>
  <c r="F166" i="1" s="1"/>
  <c r="H161" i="3"/>
  <c r="F167" i="1" s="1"/>
  <c r="H162" i="3"/>
  <c r="F168" i="1" s="1"/>
  <c r="H163" i="3"/>
  <c r="F169" i="1" s="1"/>
  <c r="F147" i="3"/>
  <c r="E153" i="1" s="1"/>
  <c r="F148" i="3"/>
  <c r="E154" i="1" s="1"/>
  <c r="F149" i="3"/>
  <c r="E155" i="1" s="1"/>
  <c r="F150" i="3"/>
  <c r="E156" i="1" s="1"/>
  <c r="F151" i="3"/>
  <c r="E157" i="1" s="1"/>
  <c r="F155" i="3"/>
  <c r="E161" i="1" s="1"/>
  <c r="F156" i="3"/>
  <c r="E162" i="1" s="1"/>
  <c r="F157" i="3"/>
  <c r="E163" i="1" s="1"/>
  <c r="F158" i="3"/>
  <c r="E164" i="1" s="1"/>
  <c r="F159" i="3"/>
  <c r="E165" i="1" s="1"/>
  <c r="F160" i="3"/>
  <c r="E166" i="1" s="1"/>
  <c r="F161" i="3"/>
  <c r="E167" i="1" s="1"/>
  <c r="F162" i="3"/>
  <c r="E168" i="1" s="1"/>
  <c r="F163" i="3"/>
  <c r="E169" i="1" s="1"/>
  <c r="D147" i="3"/>
  <c r="D153" i="1" s="1"/>
  <c r="D148" i="3"/>
  <c r="D154" i="1" s="1"/>
  <c r="D149" i="3"/>
  <c r="D155" i="1" s="1"/>
  <c r="D150" i="3"/>
  <c r="D156" i="1" s="1"/>
  <c r="D151" i="3"/>
  <c r="D157" i="1" s="1"/>
  <c r="D155" i="3"/>
  <c r="D161" i="1" s="1"/>
  <c r="D156" i="3"/>
  <c r="D162" i="1" s="1"/>
  <c r="D157" i="3"/>
  <c r="D163" i="1" s="1"/>
  <c r="D158" i="3"/>
  <c r="D164" i="1" s="1"/>
  <c r="D159" i="3"/>
  <c r="D165" i="1" s="1"/>
  <c r="D160" i="3"/>
  <c r="D166" i="1" s="1"/>
  <c r="D161" i="3"/>
  <c r="D167" i="1" s="1"/>
  <c r="D162" i="3"/>
  <c r="D168" i="1" s="1"/>
  <c r="D163" i="3"/>
  <c r="D169" i="1" s="1"/>
  <c r="B147" i="3"/>
  <c r="C153" i="1" s="1"/>
  <c r="B148" i="3"/>
  <c r="C154" i="1" s="1"/>
  <c r="B149" i="3"/>
  <c r="C155" i="1" s="1"/>
  <c r="B150" i="3"/>
  <c r="C156" i="1" s="1"/>
  <c r="B151" i="3"/>
  <c r="C157" i="1" s="1"/>
  <c r="B163" i="3"/>
  <c r="C169" i="1" s="1"/>
  <c r="B155" i="3"/>
  <c r="C161" i="1" s="1"/>
  <c r="B156" i="3"/>
  <c r="C162" i="1" s="1"/>
  <c r="B157" i="3"/>
  <c r="C163" i="1" s="1"/>
  <c r="B158" i="3"/>
  <c r="C164" i="1" s="1"/>
  <c r="B159" i="3"/>
  <c r="C165" i="1" s="1"/>
  <c r="B160" i="3"/>
  <c r="C166" i="1" s="1"/>
  <c r="B161" i="3"/>
  <c r="C167" i="1" s="1"/>
  <c r="B162" i="3"/>
  <c r="C168" i="1" s="1"/>
  <c r="J154" i="3"/>
  <c r="G160" i="1" s="1"/>
  <c r="J152" i="3"/>
  <c r="G158" i="1" s="1"/>
  <c r="H154" i="3"/>
  <c r="F160" i="1" s="1"/>
  <c r="H152" i="3"/>
  <c r="F158" i="1" s="1"/>
  <c r="F152" i="3"/>
  <c r="E158" i="1" s="1"/>
  <c r="F154" i="3"/>
  <c r="E160" i="1" s="1"/>
  <c r="D154" i="3"/>
  <c r="D160" i="1" s="1"/>
  <c r="D152" i="3"/>
  <c r="D158" i="1" s="1"/>
  <c r="B152" i="3"/>
  <c r="C158" i="1" s="1"/>
  <c r="B154" i="3"/>
  <c r="C160" i="1" s="1"/>
  <c r="J101" i="3"/>
  <c r="G102" i="1" s="1"/>
  <c r="J102" i="3"/>
  <c r="G103" i="1" s="1"/>
  <c r="J103" i="3"/>
  <c r="G104" i="1" s="1"/>
  <c r="J104" i="3"/>
  <c r="G105" i="1" s="1"/>
  <c r="J105" i="3"/>
  <c r="G106" i="1" s="1"/>
  <c r="J109" i="3"/>
  <c r="G110" i="1" s="1"/>
  <c r="J110" i="3"/>
  <c r="G111" i="1" s="1"/>
  <c r="J111" i="3"/>
  <c r="G112" i="1" s="1"/>
  <c r="J112" i="3"/>
  <c r="G113" i="1" s="1"/>
  <c r="J113" i="3"/>
  <c r="G114" i="1" s="1"/>
  <c r="J114" i="3"/>
  <c r="G115" i="1" s="1"/>
  <c r="J115" i="3"/>
  <c r="G116" i="1" s="1"/>
  <c r="J116" i="3"/>
  <c r="G117" i="1" s="1"/>
  <c r="J117" i="3"/>
  <c r="G118" i="1" s="1"/>
  <c r="H101" i="3"/>
  <c r="F102" i="1" s="1"/>
  <c r="H102" i="3"/>
  <c r="F103" i="1" s="1"/>
  <c r="H103" i="3"/>
  <c r="F104" i="1" s="1"/>
  <c r="H104" i="3"/>
  <c r="F105" i="1" s="1"/>
  <c r="H105" i="3"/>
  <c r="F106" i="1" s="1"/>
  <c r="H109" i="3"/>
  <c r="F110" i="1" s="1"/>
  <c r="H110" i="3"/>
  <c r="F111" i="1" s="1"/>
  <c r="H111" i="3"/>
  <c r="F112" i="1" s="1"/>
  <c r="H112" i="3"/>
  <c r="F113" i="1" s="1"/>
  <c r="H113" i="3"/>
  <c r="F114" i="1" s="1"/>
  <c r="H114" i="3"/>
  <c r="F115" i="1" s="1"/>
  <c r="H115" i="3"/>
  <c r="F116" i="1" s="1"/>
  <c r="H116" i="3"/>
  <c r="F117" i="1" s="1"/>
  <c r="H117" i="3"/>
  <c r="F118" i="1" s="1"/>
  <c r="F101" i="3"/>
  <c r="E102" i="1" s="1"/>
  <c r="F102" i="3"/>
  <c r="E103" i="1" s="1"/>
  <c r="F103" i="3"/>
  <c r="E104" i="1" s="1"/>
  <c r="F104" i="3"/>
  <c r="E105" i="1" s="1"/>
  <c r="F105" i="3"/>
  <c r="E106" i="1" s="1"/>
  <c r="F109" i="3"/>
  <c r="E110" i="1" s="1"/>
  <c r="F110" i="3"/>
  <c r="E111" i="1" s="1"/>
  <c r="F111" i="3"/>
  <c r="E112" i="1" s="1"/>
  <c r="F112" i="3"/>
  <c r="E113" i="1" s="1"/>
  <c r="F113" i="3"/>
  <c r="E114" i="1" s="1"/>
  <c r="F114" i="3"/>
  <c r="E115" i="1" s="1"/>
  <c r="F115" i="3"/>
  <c r="E116" i="1" s="1"/>
  <c r="F116" i="3"/>
  <c r="E117" i="1" s="1"/>
  <c r="F117" i="3"/>
  <c r="E118" i="1" s="1"/>
  <c r="D101" i="3"/>
  <c r="D102" i="1" s="1"/>
  <c r="D102" i="3"/>
  <c r="D103" i="1" s="1"/>
  <c r="D103" i="3"/>
  <c r="D104" i="1" s="1"/>
  <c r="D104" i="3"/>
  <c r="D105" i="1" s="1"/>
  <c r="D105" i="3"/>
  <c r="D106" i="1" s="1"/>
  <c r="D109" i="3"/>
  <c r="D110" i="1" s="1"/>
  <c r="D110" i="3"/>
  <c r="D111" i="1" s="1"/>
  <c r="D111" i="3"/>
  <c r="D112" i="1" s="1"/>
  <c r="D112" i="3"/>
  <c r="D113" i="1" s="1"/>
  <c r="D113" i="3"/>
  <c r="D114" i="1" s="1"/>
  <c r="D114" i="3"/>
  <c r="D115" i="1" s="1"/>
  <c r="D115" i="3"/>
  <c r="D116" i="1" s="1"/>
  <c r="D116" i="3"/>
  <c r="D117" i="1" s="1"/>
  <c r="D117" i="3"/>
  <c r="D118" i="1" s="1"/>
  <c r="B101" i="3"/>
  <c r="C102" i="1" s="1"/>
  <c r="B102" i="3"/>
  <c r="C103" i="1" s="1"/>
  <c r="B103" i="3"/>
  <c r="C104" i="1" s="1"/>
  <c r="B104" i="3"/>
  <c r="C105" i="1" s="1"/>
  <c r="B105" i="3"/>
  <c r="C106" i="1" s="1"/>
  <c r="B109" i="3"/>
  <c r="C110" i="1" s="1"/>
  <c r="B110" i="3"/>
  <c r="C111" i="1" s="1"/>
  <c r="B111" i="3"/>
  <c r="C112" i="1" s="1"/>
  <c r="B112" i="3"/>
  <c r="C113" i="1" s="1"/>
  <c r="B113" i="3"/>
  <c r="C114" i="1" s="1"/>
  <c r="B114" i="3"/>
  <c r="C115" i="1" s="1"/>
  <c r="B115" i="3"/>
  <c r="C116" i="1" s="1"/>
  <c r="B116" i="3"/>
  <c r="C117" i="1" s="1"/>
  <c r="B117" i="3"/>
  <c r="C118" i="1" s="1"/>
  <c r="B106" i="3"/>
  <c r="C107" i="1" s="1"/>
  <c r="D106" i="3"/>
  <c r="D107" i="1" s="1"/>
  <c r="F106" i="3"/>
  <c r="E107" i="1" s="1"/>
  <c r="H106" i="3"/>
  <c r="F107" i="1" s="1"/>
  <c r="J106" i="3"/>
  <c r="G107" i="1" s="1"/>
  <c r="J108" i="3"/>
  <c r="G109" i="1" s="1"/>
  <c r="H108" i="3"/>
  <c r="F109" i="1" s="1"/>
  <c r="F108" i="3"/>
  <c r="E109" i="1" s="1"/>
  <c r="D108" i="3"/>
  <c r="D109" i="1" s="1"/>
  <c r="B108" i="3"/>
  <c r="C109" i="1" s="1"/>
  <c r="B63" i="3"/>
  <c r="C64" i="1" s="1"/>
  <c r="B64" i="3"/>
  <c r="C65" i="1" s="1"/>
  <c r="B65" i="3"/>
  <c r="C66" i="1" s="1"/>
  <c r="B66" i="3"/>
  <c r="C67" i="1" s="1"/>
  <c r="B67" i="3"/>
  <c r="C68" i="1" s="1"/>
  <c r="B68" i="3"/>
  <c r="C69" i="1" s="1"/>
  <c r="B69" i="3"/>
  <c r="C70" i="1" s="1"/>
  <c r="B70" i="3"/>
  <c r="C71" i="1" s="1"/>
  <c r="B71" i="3"/>
  <c r="C72" i="1" s="1"/>
  <c r="D63" i="3"/>
  <c r="D64" i="1" s="1"/>
  <c r="D64" i="3"/>
  <c r="D65" i="1" s="1"/>
  <c r="D65" i="3"/>
  <c r="D66" i="1" s="1"/>
  <c r="D66" i="3"/>
  <c r="D67" i="1" s="1"/>
  <c r="D67" i="3"/>
  <c r="D68" i="1" s="1"/>
  <c r="D68" i="3"/>
  <c r="D69" i="1" s="1"/>
  <c r="D69" i="3"/>
  <c r="D70" i="1" s="1"/>
  <c r="D70" i="3"/>
  <c r="D71" i="1" s="1"/>
  <c r="D71" i="3"/>
  <c r="D72" i="1" s="1"/>
  <c r="F63" i="3"/>
  <c r="E64" i="1" s="1"/>
  <c r="F64" i="3"/>
  <c r="E65" i="1" s="1"/>
  <c r="F65" i="3"/>
  <c r="E66" i="1" s="1"/>
  <c r="F66" i="3"/>
  <c r="E67" i="1" s="1"/>
  <c r="F67" i="3"/>
  <c r="E68" i="1" s="1"/>
  <c r="F68" i="3"/>
  <c r="E69" i="1" s="1"/>
  <c r="F69" i="3"/>
  <c r="E70" i="1" s="1"/>
  <c r="F70" i="3"/>
  <c r="E71" i="1" s="1"/>
  <c r="F71" i="3"/>
  <c r="E72" i="1" s="1"/>
  <c r="H63" i="3"/>
  <c r="F64" i="1" s="1"/>
  <c r="H64" i="3"/>
  <c r="F65" i="1" s="1"/>
  <c r="H65" i="3"/>
  <c r="F66" i="1" s="1"/>
  <c r="H66" i="3"/>
  <c r="F67" i="1" s="1"/>
  <c r="H67" i="3"/>
  <c r="F68" i="1" s="1"/>
  <c r="H68" i="3"/>
  <c r="F69" i="1" s="1"/>
  <c r="H69" i="3"/>
  <c r="F70" i="1" s="1"/>
  <c r="H70" i="3"/>
  <c r="F71" i="1" s="1"/>
  <c r="H71" i="3"/>
  <c r="F72" i="1" s="1"/>
  <c r="J63" i="3"/>
  <c r="G64" i="1" s="1"/>
  <c r="J64" i="3"/>
  <c r="G65" i="1" s="1"/>
  <c r="J65" i="3"/>
  <c r="G66" i="1" s="1"/>
  <c r="J66" i="3"/>
  <c r="G67" i="1" s="1"/>
  <c r="J67" i="3"/>
  <c r="G68" i="1" s="1"/>
  <c r="J68" i="3"/>
  <c r="G69" i="1" s="1"/>
  <c r="J69" i="3"/>
  <c r="G70" i="1" s="1"/>
  <c r="J70" i="3"/>
  <c r="G71" i="1" s="1"/>
  <c r="J71" i="3"/>
  <c r="G72" i="1" s="1"/>
  <c r="J55" i="3"/>
  <c r="G56" i="1" s="1"/>
  <c r="J56" i="3"/>
  <c r="G57" i="1" s="1"/>
  <c r="J57" i="3"/>
  <c r="G58" i="1" s="1"/>
  <c r="J58" i="3"/>
  <c r="G59" i="1" s="1"/>
  <c r="J59" i="3"/>
  <c r="G60" i="1" s="1"/>
  <c r="H55" i="3"/>
  <c r="F56" i="1" s="1"/>
  <c r="H56" i="3"/>
  <c r="F57" i="1" s="1"/>
  <c r="H57" i="3"/>
  <c r="F58" i="1" s="1"/>
  <c r="H58" i="3"/>
  <c r="F59" i="1" s="1"/>
  <c r="H59" i="3"/>
  <c r="F60" i="1" s="1"/>
  <c r="F55" i="3"/>
  <c r="E56" i="1" s="1"/>
  <c r="F56" i="3"/>
  <c r="E57" i="1" s="1"/>
  <c r="F57" i="3"/>
  <c r="E58" i="1" s="1"/>
  <c r="F58" i="3"/>
  <c r="E59" i="1" s="1"/>
  <c r="F59" i="3"/>
  <c r="E60" i="1" s="1"/>
  <c r="D55" i="3"/>
  <c r="D56" i="1" s="1"/>
  <c r="D56" i="3"/>
  <c r="D57" i="1" s="1"/>
  <c r="D57" i="3"/>
  <c r="D58" i="1" s="1"/>
  <c r="D58" i="3"/>
  <c r="D59" i="1" s="1"/>
  <c r="D59" i="3"/>
  <c r="D60" i="1" s="1"/>
  <c r="D60" i="3"/>
  <c r="D61" i="1" s="1"/>
  <c r="F60" i="3"/>
  <c r="E61" i="1" s="1"/>
  <c r="H60" i="3"/>
  <c r="F61" i="1" s="1"/>
  <c r="J60" i="3"/>
  <c r="G61" i="1" s="1"/>
  <c r="J62" i="3"/>
  <c r="G63" i="1" s="1"/>
  <c r="H62" i="3"/>
  <c r="F63" i="1" s="1"/>
  <c r="F62" i="3"/>
  <c r="E63" i="1" s="1"/>
  <c r="D62" i="3"/>
  <c r="D63" i="1" s="1"/>
  <c r="B55" i="3"/>
  <c r="C56" i="1" s="1"/>
  <c r="B56" i="3"/>
  <c r="C57" i="1" s="1"/>
  <c r="B57" i="3"/>
  <c r="C58" i="1" s="1"/>
  <c r="B58" i="3"/>
  <c r="C59" i="1" s="1"/>
  <c r="B59" i="3"/>
  <c r="C60" i="1" s="1"/>
  <c r="B60" i="3"/>
  <c r="C61" i="1" s="1"/>
  <c r="B62" i="3"/>
  <c r="C63" i="1" s="1"/>
  <c r="J9" i="3"/>
  <c r="G10" i="1" s="1"/>
  <c r="J10" i="3"/>
  <c r="G11" i="1" s="1"/>
  <c r="J11" i="3"/>
  <c r="G12" i="1" s="1"/>
  <c r="J12" i="3"/>
  <c r="G13" i="1" s="1"/>
  <c r="J13" i="3"/>
  <c r="G14" i="1" s="1"/>
  <c r="H9" i="3"/>
  <c r="F10" i="1" s="1"/>
  <c r="H10" i="3"/>
  <c r="F11" i="1" s="1"/>
  <c r="H11" i="3"/>
  <c r="F12" i="1" s="1"/>
  <c r="H12" i="3"/>
  <c r="F13" i="1" s="1"/>
  <c r="H13" i="3"/>
  <c r="F14" i="1" s="1"/>
  <c r="F9" i="3"/>
  <c r="E10" i="1" s="1"/>
  <c r="F10" i="3"/>
  <c r="E11" i="1" s="1"/>
  <c r="F11" i="3"/>
  <c r="E12" i="1" s="1"/>
  <c r="F12" i="3"/>
  <c r="E13" i="1" s="1"/>
  <c r="F13" i="3"/>
  <c r="E14" i="1" s="1"/>
  <c r="D9" i="3"/>
  <c r="D10" i="1" s="1"/>
  <c r="D10" i="3"/>
  <c r="D11" i="1" s="1"/>
  <c r="D11" i="3"/>
  <c r="D12" i="1" s="1"/>
  <c r="D12" i="3"/>
  <c r="D13" i="1" s="1"/>
  <c r="D13" i="3"/>
  <c r="D14" i="1" s="1"/>
  <c r="J14" i="3"/>
  <c r="G15" i="1" s="1"/>
  <c r="H14" i="3"/>
  <c r="F15" i="1" s="1"/>
  <c r="F14" i="3"/>
  <c r="E15" i="1" s="1"/>
  <c r="D14" i="3"/>
  <c r="D15" i="1" s="1"/>
  <c r="B9" i="3"/>
  <c r="C10" i="1" s="1"/>
  <c r="B10" i="3"/>
  <c r="C11" i="1" s="1"/>
  <c r="B11" i="3"/>
  <c r="C12" i="1" s="1"/>
  <c r="B12" i="3"/>
  <c r="C13" i="1" s="1"/>
  <c r="B13" i="3"/>
  <c r="C14" i="1" s="1"/>
  <c r="B14" i="3"/>
  <c r="C15" i="1" s="1"/>
  <c r="J17" i="3"/>
  <c r="G18" i="1" s="1"/>
  <c r="J18" i="3"/>
  <c r="G19" i="1" s="1"/>
  <c r="J19" i="3"/>
  <c r="G20" i="1" s="1"/>
  <c r="J20" i="3"/>
  <c r="G21" i="1" s="1"/>
  <c r="J21" i="3"/>
  <c r="G22" i="1" s="1"/>
  <c r="J22" i="3"/>
  <c r="G23" i="1" s="1"/>
  <c r="J23" i="3"/>
  <c r="G24" i="1" s="1"/>
  <c r="J24" i="3"/>
  <c r="G25" i="1" s="1"/>
  <c r="J25" i="3"/>
  <c r="G26" i="1" s="1"/>
  <c r="J16" i="3"/>
  <c r="G17" i="1" s="1"/>
  <c r="H17" i="3"/>
  <c r="F18" i="1" s="1"/>
  <c r="H18" i="3"/>
  <c r="F19" i="1" s="1"/>
  <c r="H19" i="3"/>
  <c r="F20" i="1" s="1"/>
  <c r="H20" i="3"/>
  <c r="F21" i="1" s="1"/>
  <c r="H21" i="3"/>
  <c r="F22" i="1" s="1"/>
  <c r="H22" i="3"/>
  <c r="F23" i="1" s="1"/>
  <c r="H23" i="3"/>
  <c r="F24" i="1" s="1"/>
  <c r="H24" i="3"/>
  <c r="F25" i="1" s="1"/>
  <c r="H25" i="3"/>
  <c r="F26" i="1" s="1"/>
  <c r="H16" i="3"/>
  <c r="F17" i="1" s="1"/>
  <c r="F17" i="3"/>
  <c r="E18" i="1" s="1"/>
  <c r="F18" i="3"/>
  <c r="E19" i="1" s="1"/>
  <c r="F19" i="3"/>
  <c r="E20" i="1" s="1"/>
  <c r="F20" i="3"/>
  <c r="E21" i="1" s="1"/>
  <c r="F21" i="3"/>
  <c r="E22" i="1" s="1"/>
  <c r="F22" i="3"/>
  <c r="E23" i="1" s="1"/>
  <c r="F23" i="3"/>
  <c r="E24" i="1" s="1"/>
  <c r="F24" i="3"/>
  <c r="E25" i="1" s="1"/>
  <c r="F25" i="3"/>
  <c r="E26" i="1" s="1"/>
  <c r="F16" i="3"/>
  <c r="E17" i="1" s="1"/>
  <c r="D17" i="3"/>
  <c r="D18" i="1" s="1"/>
  <c r="D18" i="3"/>
  <c r="D19" i="1" s="1"/>
  <c r="D19" i="3"/>
  <c r="D20" i="1" s="1"/>
  <c r="D20" i="3"/>
  <c r="D21" i="1" s="1"/>
  <c r="D21" i="3"/>
  <c r="D22" i="1" s="1"/>
  <c r="D22" i="3"/>
  <c r="D23" i="1" s="1"/>
  <c r="D23" i="3"/>
  <c r="D24" i="1" s="1"/>
  <c r="D24" i="3"/>
  <c r="D25" i="1" s="1"/>
  <c r="D25" i="3"/>
  <c r="D26" i="1" s="1"/>
  <c r="D16" i="3"/>
  <c r="D17" i="1" s="1"/>
  <c r="B17" i="3"/>
  <c r="C18" i="1" s="1"/>
  <c r="B18" i="3"/>
  <c r="C19" i="1" s="1"/>
  <c r="B19" i="3"/>
  <c r="C20" i="1" s="1"/>
  <c r="B20" i="3"/>
  <c r="C21" i="1" s="1"/>
  <c r="B21" i="3"/>
  <c r="C22" i="1" s="1"/>
  <c r="B22" i="3"/>
  <c r="C23" i="1" s="1"/>
  <c r="B23" i="3"/>
  <c r="C24" i="1" s="1"/>
  <c r="B24" i="3"/>
  <c r="C25" i="1" s="1"/>
  <c r="B25" i="3"/>
  <c r="C26" i="1" s="1"/>
  <c r="B16" i="3"/>
  <c r="C17" i="1" s="1"/>
  <c r="F99" i="2"/>
  <c r="E99" i="2"/>
  <c r="D99" i="2"/>
  <c r="C99" i="2"/>
  <c r="F98" i="2"/>
  <c r="E98" i="2"/>
  <c r="D98" i="2"/>
  <c r="C98" i="2"/>
  <c r="F97" i="2"/>
  <c r="E97" i="2"/>
  <c r="D97" i="2"/>
  <c r="C97" i="2"/>
  <c r="F96" i="2"/>
  <c r="E96" i="2"/>
  <c r="D96" i="2"/>
  <c r="C96" i="2"/>
  <c r="F95" i="2"/>
  <c r="E95" i="2"/>
  <c r="D95" i="2"/>
  <c r="C95" i="2"/>
  <c r="F94" i="2"/>
  <c r="E94" i="2"/>
  <c r="D94" i="2"/>
  <c r="C94" i="2"/>
  <c r="F93" i="2"/>
  <c r="E93" i="2"/>
  <c r="D93" i="2"/>
  <c r="C93" i="2"/>
  <c r="F92" i="2"/>
  <c r="E92" i="2"/>
  <c r="D92" i="2"/>
  <c r="C92" i="2"/>
  <c r="F91" i="2"/>
  <c r="E91" i="2"/>
  <c r="D91" i="2"/>
  <c r="C91" i="2"/>
  <c r="F90" i="2"/>
  <c r="E90" i="2"/>
  <c r="D90" i="2"/>
  <c r="C90" i="2"/>
  <c r="F89" i="2"/>
  <c r="E89" i="2"/>
  <c r="D89" i="2"/>
  <c r="C89" i="2"/>
  <c r="F88" i="2"/>
  <c r="E88" i="2"/>
  <c r="D88" i="2"/>
  <c r="C88" i="2"/>
  <c r="F87" i="2"/>
  <c r="E87" i="2"/>
  <c r="D87" i="2"/>
  <c r="C87" i="2"/>
  <c r="F86" i="2"/>
  <c r="E86" i="2"/>
  <c r="D86" i="2"/>
  <c r="C86" i="2"/>
  <c r="F85" i="2"/>
  <c r="E85" i="2"/>
  <c r="D85" i="2"/>
  <c r="C85" i="2"/>
  <c r="F80" i="2"/>
  <c r="E80" i="2"/>
  <c r="D80" i="2"/>
  <c r="C80" i="2"/>
  <c r="F79" i="2"/>
  <c r="E79" i="2"/>
  <c r="D79" i="2"/>
  <c r="C79" i="2"/>
  <c r="F78" i="2"/>
  <c r="E78" i="2"/>
  <c r="D78" i="2"/>
  <c r="C78" i="2"/>
  <c r="F77" i="2"/>
  <c r="E77" i="2"/>
  <c r="D77" i="2"/>
  <c r="C77" i="2"/>
  <c r="F76" i="2"/>
  <c r="E76" i="2"/>
  <c r="D76" i="2"/>
  <c r="C76" i="2"/>
  <c r="F75" i="2"/>
  <c r="E75" i="2"/>
  <c r="D75" i="2"/>
  <c r="C75" i="2"/>
  <c r="F74" i="2"/>
  <c r="E74" i="2"/>
  <c r="D74" i="2"/>
  <c r="C74" i="2"/>
  <c r="F73" i="2"/>
  <c r="E73" i="2"/>
  <c r="D73" i="2"/>
  <c r="C73" i="2"/>
  <c r="F72" i="2"/>
  <c r="E72" i="2"/>
  <c r="D72" i="2"/>
  <c r="C72" i="2"/>
  <c r="F71" i="2"/>
  <c r="E71" i="2"/>
  <c r="D71" i="2"/>
  <c r="C71" i="2"/>
  <c r="F70" i="2"/>
  <c r="E70" i="2"/>
  <c r="D70" i="2"/>
  <c r="C70" i="2"/>
  <c r="F69" i="2"/>
  <c r="E69" i="2"/>
  <c r="D69" i="2"/>
  <c r="C69" i="2"/>
  <c r="F68" i="2"/>
  <c r="E68" i="2"/>
  <c r="D68" i="2"/>
  <c r="C68" i="2"/>
  <c r="F67" i="2"/>
  <c r="E67" i="2"/>
  <c r="D67" i="2"/>
  <c r="C67" i="2"/>
  <c r="F66" i="2"/>
  <c r="E66" i="2"/>
  <c r="D66" i="2"/>
  <c r="C66" i="2"/>
  <c r="C7" i="2"/>
  <c r="C25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10" i="2"/>
  <c r="E10" i="2"/>
  <c r="D10" i="2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D5" i="2"/>
  <c r="F37" i="2"/>
  <c r="E37" i="2"/>
  <c r="D37" i="2"/>
  <c r="F36" i="2"/>
  <c r="E36" i="2"/>
  <c r="D36" i="2"/>
  <c r="F35" i="2"/>
  <c r="E35" i="2"/>
  <c r="D35" i="2"/>
  <c r="F34" i="2"/>
  <c r="E34" i="2"/>
  <c r="D34" i="2"/>
  <c r="F33" i="2"/>
  <c r="E33" i="2"/>
  <c r="D33" i="2"/>
  <c r="F32" i="2"/>
  <c r="E32" i="2"/>
  <c r="D32" i="2"/>
  <c r="F31" i="2"/>
  <c r="E31" i="2"/>
  <c r="D31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H99" i="2"/>
  <c r="H98" i="2"/>
  <c r="A98" i="2" s="1"/>
  <c r="H97" i="2"/>
  <c r="A97" i="2"/>
  <c r="H96" i="2"/>
  <c r="H95" i="2"/>
  <c r="A95" i="2" s="1"/>
  <c r="H94" i="2"/>
  <c r="A94" i="2" s="1"/>
  <c r="H93" i="2"/>
  <c r="A93" i="2" s="1"/>
  <c r="H92" i="2"/>
  <c r="H91" i="2"/>
  <c r="A91" i="2" s="1"/>
  <c r="H90" i="2"/>
  <c r="A90" i="2" s="1"/>
  <c r="H89" i="2"/>
  <c r="A89" i="2" s="1"/>
  <c r="H88" i="2"/>
  <c r="H87" i="2"/>
  <c r="A87" i="2" s="1"/>
  <c r="H86" i="2"/>
  <c r="H85" i="2"/>
  <c r="H84" i="2"/>
  <c r="A84" i="2" s="1"/>
  <c r="H80" i="2"/>
  <c r="A80" i="2" s="1"/>
  <c r="H79" i="2"/>
  <c r="A79" i="2" s="1"/>
  <c r="H78" i="2"/>
  <c r="A78" i="2"/>
  <c r="H77" i="2"/>
  <c r="A77" i="2"/>
  <c r="H76" i="2"/>
  <c r="A76" i="2"/>
  <c r="H75" i="2"/>
  <c r="A75" i="2" s="1"/>
  <c r="H74" i="2"/>
  <c r="A74" i="2" s="1"/>
  <c r="H73" i="2"/>
  <c r="A73" i="2"/>
  <c r="H72" i="2"/>
  <c r="A72" i="2"/>
  <c r="H71" i="2"/>
  <c r="A71" i="2" s="1"/>
  <c r="H70" i="2"/>
  <c r="A70" i="2" s="1"/>
  <c r="H69" i="2"/>
  <c r="A69" i="2" s="1"/>
  <c r="H68" i="2"/>
  <c r="A68" i="2"/>
  <c r="H67" i="2"/>
  <c r="A67" i="2" s="1"/>
  <c r="H66" i="2"/>
  <c r="A66" i="2" s="1"/>
  <c r="H65" i="2"/>
  <c r="A65" i="2"/>
  <c r="H56" i="2"/>
  <c r="A56" i="2" s="1"/>
  <c r="H55" i="2"/>
  <c r="A55" i="2"/>
  <c r="H54" i="2"/>
  <c r="A54" i="2" s="1"/>
  <c r="H53" i="2"/>
  <c r="A53" i="2" s="1"/>
  <c r="H52" i="2"/>
  <c r="A52" i="2" s="1"/>
  <c r="H51" i="2"/>
  <c r="A51" i="2" s="1"/>
  <c r="H50" i="2"/>
  <c r="A50" i="2" s="1"/>
  <c r="H49" i="2"/>
  <c r="A49" i="2" s="1"/>
  <c r="H48" i="2"/>
  <c r="A48" i="2" s="1"/>
  <c r="H47" i="2"/>
  <c r="A47" i="2" s="1"/>
  <c r="H46" i="2"/>
  <c r="A46" i="2" s="1"/>
  <c r="H45" i="2"/>
  <c r="A45" i="2" s="1"/>
  <c r="H44" i="2"/>
  <c r="A44" i="2" s="1"/>
  <c r="H43" i="2"/>
  <c r="A43" i="2" s="1"/>
  <c r="H42" i="2"/>
  <c r="A42" i="2" s="1"/>
  <c r="H41" i="2"/>
  <c r="A41" i="2"/>
  <c r="H37" i="2"/>
  <c r="H36" i="2"/>
  <c r="H35" i="2"/>
  <c r="H34" i="2"/>
  <c r="H33" i="2"/>
  <c r="H32" i="2"/>
  <c r="H31" i="2"/>
  <c r="H30" i="2"/>
  <c r="H29" i="2"/>
  <c r="H28" i="2"/>
  <c r="H27" i="2"/>
  <c r="H26" i="2"/>
  <c r="A37" i="2"/>
  <c r="A36" i="2"/>
  <c r="A35" i="2"/>
  <c r="A34" i="2"/>
  <c r="A33" i="2"/>
  <c r="A32" i="2"/>
  <c r="A31" i="2"/>
  <c r="A30" i="2"/>
  <c r="A29" i="2"/>
  <c r="A28" i="2"/>
  <c r="A27" i="2"/>
  <c r="A26" i="2"/>
  <c r="H25" i="2"/>
  <c r="A25" i="2" s="1"/>
  <c r="H24" i="2"/>
  <c r="A24" i="2"/>
  <c r="H23" i="2"/>
  <c r="A23" i="2" s="1"/>
  <c r="H22" i="2"/>
  <c r="C84" i="2"/>
  <c r="D84" i="2"/>
  <c r="E84" i="2"/>
  <c r="F84" i="2"/>
  <c r="A92" i="2"/>
  <c r="H14" i="2"/>
  <c r="A14" i="2" s="1"/>
  <c r="H15" i="2"/>
  <c r="A15" i="2" s="1"/>
  <c r="H16" i="2"/>
  <c r="A16" i="2" s="1"/>
  <c r="H17" i="2"/>
  <c r="H18" i="2"/>
  <c r="H19" i="2"/>
  <c r="H13" i="2"/>
  <c r="A13" i="2" s="1"/>
  <c r="H7" i="2"/>
  <c r="A7" i="2" s="1"/>
  <c r="H5" i="2"/>
  <c r="A5" i="2" s="1"/>
  <c r="H6" i="2"/>
  <c r="H8" i="2"/>
  <c r="A8" i="2" s="1"/>
  <c r="H9" i="2"/>
  <c r="A9" i="2" s="1"/>
  <c r="H10" i="2"/>
  <c r="A10" i="2" s="1"/>
  <c r="H11" i="2"/>
  <c r="A11" i="2" s="1"/>
  <c r="H12" i="2"/>
  <c r="A12" i="2" s="1"/>
  <c r="H4" i="2"/>
  <c r="A4" i="2" s="1"/>
  <c r="C23" i="2"/>
  <c r="C26" i="2"/>
  <c r="C28" i="2"/>
  <c r="A22" i="2"/>
  <c r="C8" i="2"/>
  <c r="C10" i="2"/>
  <c r="A6" i="2"/>
  <c r="A17" i="2"/>
  <c r="A18" i="2"/>
  <c r="A19" i="2"/>
  <c r="A85" i="2"/>
  <c r="A86" i="2"/>
  <c r="A88" i="2"/>
  <c r="A96" i="2"/>
  <c r="A99" i="2"/>
  <c r="C22" i="2"/>
  <c r="F65" i="2"/>
  <c r="E65" i="2"/>
  <c r="D65" i="2"/>
  <c r="C65" i="2"/>
  <c r="F41" i="2"/>
  <c r="E41" i="2"/>
  <c r="D41" i="2"/>
  <c r="C41" i="2"/>
  <c r="C24" i="2"/>
  <c r="C30" i="2"/>
  <c r="C31" i="2"/>
  <c r="C32" i="2"/>
  <c r="C33" i="2"/>
  <c r="C34" i="2"/>
  <c r="C35" i="2"/>
  <c r="C36" i="2"/>
  <c r="C37" i="2"/>
  <c r="F22" i="2"/>
  <c r="E22" i="2"/>
  <c r="D22" i="2"/>
  <c r="C5" i="2"/>
  <c r="C6" i="2"/>
  <c r="C12" i="2"/>
  <c r="C13" i="2"/>
  <c r="C14" i="2"/>
  <c r="C15" i="2"/>
  <c r="C16" i="2"/>
  <c r="C17" i="2"/>
  <c r="C18" i="2"/>
  <c r="C19" i="2"/>
  <c r="F4" i="2"/>
  <c r="E4" i="2"/>
  <c r="D4" i="2"/>
  <c r="C4" i="2"/>
</calcChain>
</file>

<file path=xl/sharedStrings.xml><?xml version="1.0" encoding="utf-8"?>
<sst xmlns="http://schemas.openxmlformats.org/spreadsheetml/2006/main" count="96" uniqueCount="25">
  <si>
    <t>H=300</t>
  </si>
  <si>
    <t>H=200</t>
  </si>
  <si>
    <t>H=600</t>
  </si>
  <si>
    <t>H=500</t>
  </si>
  <si>
    <t>H=400</t>
  </si>
  <si>
    <t>Längd (mm)</t>
  </si>
  <si>
    <t>Effekt (watt)</t>
  </si>
  <si>
    <t>Returtemp.</t>
  </si>
  <si>
    <t>H=700</t>
  </si>
  <si>
    <t>H=900</t>
  </si>
  <si>
    <t xml:space="preserve">Version: </t>
  </si>
  <si>
    <t>Effekt</t>
  </si>
  <si>
    <t>n</t>
  </si>
  <si>
    <t>Höjd 70</t>
  </si>
  <si>
    <t>Höjd 140</t>
  </si>
  <si>
    <t>Höjd 210</t>
  </si>
  <si>
    <t>Höjd 280</t>
  </si>
  <si>
    <t>Høyde 70</t>
  </si>
  <si>
    <t>Lengde (mm)</t>
  </si>
  <si>
    <t>Høyde 140</t>
  </si>
  <si>
    <t>Høyde 210</t>
  </si>
  <si>
    <t>Høyde 280</t>
  </si>
  <si>
    <t>Lisa (LL og LLI)</t>
  </si>
  <si>
    <t>Turtemp.</t>
  </si>
  <si>
    <t>Romtemp.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</si>
</sst>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#,##0.0000\ _k_r"/>
    <numFmt numFmtId="167" formatCode="#,##0.00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0" xfId="0" applyFill="1" applyBorder="1"/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1" fillId="0" borderId="0" xfId="0" applyFont="1" applyAlignment="1"/>
    <xf numFmtId="0" fontId="0" fillId="0" borderId="0" xfId="0" applyFill="1"/>
    <xf numFmtId="1" fontId="0" fillId="0" borderId="0" xfId="0" applyNumberFormat="1" applyFill="1"/>
    <xf numFmtId="14" fontId="0" fillId="0" borderId="0" xfId="0" applyNumberFormat="1"/>
    <xf numFmtId="0" fontId="0" fillId="4" borderId="10" xfId="0" applyFill="1" applyBorder="1"/>
    <xf numFmtId="0" fontId="8" fillId="4" borderId="10" xfId="0" applyFont="1" applyFill="1" applyBorder="1"/>
    <xf numFmtId="1" fontId="8" fillId="4" borderId="10" xfId="0" applyNumberFormat="1" applyFont="1" applyFill="1" applyBorder="1" applyAlignment="1">
      <alignment horizontal="center"/>
    </xf>
    <xf numFmtId="0" fontId="13" fillId="0" borderId="0" xfId="0" applyFont="1" applyBorder="1"/>
    <xf numFmtId="3" fontId="0" fillId="0" borderId="10" xfId="0" applyNumberFormat="1" applyBorder="1" applyProtection="1">
      <protection hidden="1"/>
    </xf>
    <xf numFmtId="164" fontId="0" fillId="5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0" fillId="3" borderId="12" xfId="0" applyFont="1" applyFill="1" applyBorder="1" applyAlignment="1" applyProtection="1">
      <alignment horizontal="left" vertical="center"/>
      <protection locked="0"/>
    </xf>
    <xf numFmtId="3" fontId="0" fillId="6" borderId="10" xfId="0" applyNumberFormat="1" applyFill="1" applyBorder="1" applyProtection="1">
      <protection hidden="1"/>
    </xf>
    <xf numFmtId="3" fontId="0" fillId="0" borderId="0" xfId="0" applyNumberFormat="1" applyBorder="1" applyProtection="1">
      <protection hidden="1"/>
    </xf>
    <xf numFmtId="0" fontId="4" fillId="0" borderId="0" xfId="0" applyFont="1"/>
    <xf numFmtId="0" fontId="0" fillId="0" borderId="0" xfId="0" applyBorder="1"/>
    <xf numFmtId="3" fontId="0" fillId="0" borderId="10" xfId="0" applyNumberFormat="1" applyFill="1" applyBorder="1" applyProtection="1">
      <protection hidden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1" fontId="8" fillId="4" borderId="4" xfId="0" applyNumberFormat="1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1" fontId="3" fillId="7" borderId="10" xfId="0" applyNumberFormat="1" applyFont="1" applyFill="1" applyBorder="1" applyAlignment="1">
      <alignment horizontal="center"/>
    </xf>
    <xf numFmtId="165" fontId="0" fillId="0" borderId="0" xfId="0" applyNumberFormat="1"/>
    <xf numFmtId="165" fontId="0" fillId="0" borderId="0" xfId="0" applyNumberFormat="1" applyFill="1"/>
    <xf numFmtId="165" fontId="8" fillId="4" borderId="10" xfId="0" applyNumberFormat="1" applyFont="1" applyFill="1" applyBorder="1" applyAlignment="1">
      <alignment horizontal="center"/>
    </xf>
    <xf numFmtId="165" fontId="0" fillId="0" borderId="10" xfId="0" applyNumberFormat="1" applyBorder="1" applyProtection="1">
      <protection hidden="1"/>
    </xf>
    <xf numFmtId="165" fontId="0" fillId="0" borderId="10" xfId="0" applyNumberFormat="1" applyFill="1" applyBorder="1" applyProtection="1">
      <protection hidden="1"/>
    </xf>
    <xf numFmtId="165" fontId="8" fillId="0" borderId="10" xfId="0" applyNumberFormat="1" applyFont="1" applyFill="1" applyBorder="1" applyProtection="1">
      <protection hidden="1"/>
    </xf>
    <xf numFmtId="165" fontId="4" fillId="6" borderId="10" xfId="0" applyNumberFormat="1" applyFont="1" applyFill="1" applyBorder="1" applyProtection="1">
      <protection hidden="1"/>
    </xf>
    <xf numFmtId="165" fontId="0" fillId="0" borderId="0" xfId="0" applyNumberFormat="1" applyFill="1" applyBorder="1" applyProtection="1">
      <protection hidden="1"/>
    </xf>
    <xf numFmtId="0" fontId="1" fillId="0" borderId="0" xfId="0" applyFont="1"/>
    <xf numFmtId="165" fontId="0" fillId="6" borderId="10" xfId="0" applyNumberFormat="1" applyFill="1" applyBorder="1" applyProtection="1">
      <protection hidden="1"/>
    </xf>
    <xf numFmtId="165" fontId="0" fillId="0" borderId="10" xfId="0" applyNumberFormat="1" applyBorder="1"/>
    <xf numFmtId="166" fontId="0" fillId="0" borderId="0" xfId="0" applyNumberFormat="1"/>
    <xf numFmtId="166" fontId="8" fillId="4" borderId="10" xfId="0" applyNumberFormat="1" applyFont="1" applyFill="1" applyBorder="1" applyAlignment="1">
      <alignment horizontal="center"/>
    </xf>
    <xf numFmtId="166" fontId="0" fillId="0" borderId="10" xfId="0" applyNumberFormat="1" applyBorder="1" applyProtection="1">
      <protection hidden="1"/>
    </xf>
    <xf numFmtId="166" fontId="0" fillId="6" borderId="10" xfId="0" applyNumberFormat="1" applyFill="1" applyBorder="1" applyProtection="1">
      <protection hidden="1"/>
    </xf>
    <xf numFmtId="166" fontId="0" fillId="0" borderId="10" xfId="0" applyNumberFormat="1" applyFill="1" applyBorder="1" applyProtection="1">
      <protection hidden="1"/>
    </xf>
    <xf numFmtId="166" fontId="0" fillId="0" borderId="10" xfId="0" applyNumberFormat="1" applyBorder="1"/>
    <xf numFmtId="165" fontId="0" fillId="0" borderId="10" xfId="0" applyNumberFormat="1" applyFill="1" applyBorder="1"/>
    <xf numFmtId="165" fontId="8" fillId="0" borderId="10" xfId="0" applyNumberFormat="1" applyFont="1" applyFill="1" applyBorder="1"/>
    <xf numFmtId="165" fontId="0" fillId="6" borderId="10" xfId="0" applyNumberFormat="1" applyFill="1" applyBorder="1"/>
    <xf numFmtId="165" fontId="0" fillId="0" borderId="0" xfId="0" applyNumberFormat="1" applyFill="1" applyBorder="1"/>
    <xf numFmtId="1" fontId="3" fillId="7" borderId="13" xfId="0" applyNumberFormat="1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>
      <alignment vertical="center"/>
    </xf>
    <xf numFmtId="1" fontId="3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7" fontId="1" fillId="6" borderId="2" xfId="1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3" fillId="4" borderId="10" xfId="0" applyFont="1" applyFill="1" applyBorder="1"/>
    <xf numFmtId="0" fontId="3" fillId="0" borderId="7" xfId="0" applyFont="1" applyBorder="1" applyAlignment="1">
      <alignment vertical="center"/>
    </xf>
    <xf numFmtId="0" fontId="3" fillId="0" borderId="0" xfId="0" applyFont="1" applyFill="1" applyBorder="1"/>
    <xf numFmtId="165" fontId="0" fillId="0" borderId="0" xfId="0" applyNumberFormat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8" fillId="7" borderId="10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1" fontId="8" fillId="7" borderId="2" xfId="0" applyNumberFormat="1" applyFont="1" applyFill="1" applyBorder="1" applyAlignment="1">
      <alignment horizontal="center"/>
    </xf>
    <xf numFmtId="1" fontId="8" fillId="7" borderId="3" xfId="0" applyNumberFormat="1" applyFont="1" applyFill="1" applyBorder="1" applyAlignment="1">
      <alignment horizontal="center"/>
    </xf>
    <xf numFmtId="1" fontId="8" fillId="7" borderId="1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8" fillId="4" borderId="10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1" fontId="3" fillId="7" borderId="10" xfId="0" applyNumberFormat="1" applyFont="1" applyFill="1" applyBorder="1" applyAlignment="1">
      <alignment horizontal="center"/>
    </xf>
    <xf numFmtId="1" fontId="8" fillId="4" borderId="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103679</xdr:colOff>
      <xdr:row>194</xdr:row>
      <xdr:rowOff>88899</xdr:rowOff>
    </xdr:from>
    <xdr:to>
      <xdr:col>7</xdr:col>
      <xdr:colOff>374073</xdr:colOff>
      <xdr:row>202</xdr:row>
      <xdr:rowOff>34359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043" y="32702499"/>
          <a:ext cx="5244175" cy="1344769"/>
        </a:xfrm>
        <a:prstGeom prst="rect">
          <a:avLst/>
        </a:prstGeom>
      </xdr:spPr>
    </xdr:pic>
    <xdr:clientData/>
  </xdr:twoCellAnchor>
  <xdr:twoCellAnchor editAs="oneCell">
    <xdr:from>
      <xdr:col>6</xdr:col>
      <xdr:colOff>144346</xdr:colOff>
      <xdr:row>0</xdr:row>
      <xdr:rowOff>106680</xdr:rowOff>
    </xdr:from>
    <xdr:to>
      <xdr:col>9</xdr:col>
      <xdr:colOff>660062</xdr:colOff>
      <xdr:row>2</xdr:row>
      <xdr:rowOff>99060</xdr:rowOff>
    </xdr:to>
    <xdr:pic>
      <xdr:nvPicPr>
        <xdr:cNvPr id="4" name="Bild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55386" y="106680"/>
          <a:ext cx="2870296" cy="472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98"/>
  <sheetViews>
    <sheetView showGridLines="0" tabSelected="1" zoomScaleNormal="100" zoomScaleSheetLayoutView="55" workbookViewId="0">
      <pane xSplit="1" ySplit="5" topLeftCell="B132" activePane="bottomRight" state="frozen"/>
      <selection activeCell="H1" sqref="H1"/>
      <selection pane="topRight" activeCell="I1" sqref="I1"/>
      <selection pane="bottomLeft" activeCell="H6" sqref="H6"/>
      <selection pane="bottomRight" activeCell="C4" sqref="C4"/>
    </sheetView>
  </sheetViews>
  <sheetFormatPr baseColWidth="10" defaultColWidth="11.42578125" defaultRowHeight="12.75" x14ac:dyDescent="0.2"/>
  <cols>
    <col min="1" max="1" width="5.140625" customWidth="1"/>
    <col min="2" max="2" width="14.85546875" customWidth="1"/>
    <col min="3" max="7" width="11.42578125" style="1" customWidth="1"/>
    <col min="8" max="8" width="11.42578125" customWidth="1"/>
    <col min="11" max="11" width="6.28515625" style="47" customWidth="1"/>
    <col min="17" max="18" width="9" customWidth="1"/>
    <col min="19" max="19" width="8.85546875" customWidth="1"/>
    <col min="20" max="20" width="9.42578125" customWidth="1"/>
  </cols>
  <sheetData>
    <row r="2" spans="2:11" ht="24.95" customHeight="1" x14ac:dyDescent="0.35">
      <c r="B2" s="23" t="s">
        <v>22</v>
      </c>
      <c r="C2" s="23"/>
      <c r="D2" s="23"/>
      <c r="E2" s="23"/>
      <c r="F2" s="23"/>
      <c r="G2" s="23"/>
    </row>
    <row r="3" spans="2:11" ht="13.5" thickBot="1" x14ac:dyDescent="0.25">
      <c r="B3" t="s">
        <v>10</v>
      </c>
      <c r="C3" s="26">
        <v>41974</v>
      </c>
    </row>
    <row r="4" spans="2:11" ht="20.25" customHeight="1" thickBot="1" x14ac:dyDescent="0.25">
      <c r="B4" s="77" t="s">
        <v>23</v>
      </c>
      <c r="C4" s="34">
        <v>60</v>
      </c>
      <c r="D4" s="70" t="s">
        <v>7</v>
      </c>
      <c r="E4" s="34">
        <v>45</v>
      </c>
      <c r="F4" s="70" t="s">
        <v>24</v>
      </c>
      <c r="G4" s="34">
        <v>20</v>
      </c>
    </row>
    <row r="5" spans="2:11" s="38" customFormat="1" x14ac:dyDescent="0.2">
      <c r="B5" s="78"/>
      <c r="C5" s="72"/>
      <c r="D5" s="72"/>
      <c r="E5" s="72"/>
      <c r="F5" s="72"/>
      <c r="G5" s="72"/>
      <c r="H5" s="71"/>
      <c r="I5" s="71"/>
      <c r="J5" s="71"/>
      <c r="K5" s="79"/>
    </row>
    <row r="6" spans="2:11" ht="11.25" customHeight="1" x14ac:dyDescent="0.2">
      <c r="B6" s="24"/>
      <c r="C6" s="25"/>
      <c r="D6" s="25"/>
      <c r="E6" s="25"/>
      <c r="F6" s="25"/>
      <c r="G6" s="25"/>
      <c r="H6" s="24"/>
    </row>
    <row r="7" spans="2:11" ht="20.100000000000001" customHeight="1" x14ac:dyDescent="0.3">
      <c r="B7" s="84" t="s">
        <v>17</v>
      </c>
      <c r="C7" s="85"/>
      <c r="D7" s="85"/>
      <c r="E7" s="85"/>
      <c r="F7" s="85"/>
      <c r="G7" s="85"/>
      <c r="H7" s="85"/>
      <c r="I7" s="85"/>
      <c r="J7" s="85"/>
    </row>
    <row r="8" spans="2:11" ht="20.100000000000001" customHeight="1" x14ac:dyDescent="0.2">
      <c r="B8" s="27"/>
      <c r="C8" s="83" t="s">
        <v>6</v>
      </c>
      <c r="D8" s="83"/>
      <c r="E8" s="83"/>
      <c r="F8" s="83"/>
      <c r="G8" s="83"/>
      <c r="H8" s="83"/>
      <c r="I8" s="83"/>
      <c r="J8" s="83"/>
    </row>
    <row r="9" spans="2:11" ht="20.100000000000001" customHeight="1" x14ac:dyDescent="0.2">
      <c r="B9" s="76" t="s">
        <v>18</v>
      </c>
      <c r="C9" s="44">
        <v>10</v>
      </c>
      <c r="D9" s="44">
        <v>11</v>
      </c>
      <c r="E9" s="44">
        <v>20</v>
      </c>
      <c r="F9" s="44">
        <v>21</v>
      </c>
      <c r="G9" s="44">
        <v>22</v>
      </c>
      <c r="H9" s="43">
        <v>32</v>
      </c>
      <c r="I9" s="43">
        <v>43</v>
      </c>
      <c r="J9" s="43">
        <v>54</v>
      </c>
    </row>
    <row r="10" spans="2:11" x14ac:dyDescent="0.2">
      <c r="B10" s="16">
        <v>400</v>
      </c>
      <c r="C10" s="31">
        <f>Blad1!B9*((('Lisa '!$C$4-'Lisa '!$E$4)/(LN(('Lisa '!$C$4-'Lisa '!$G$4)/('Lisa '!$E$4-'Lisa '!$G$4))))/49.8329)^Blad1!$C$15</f>
        <v>30.30948347505284</v>
      </c>
      <c r="D10" s="31">
        <f>Blad1!D9*((('Lisa '!$C$4-'Lisa '!$E$4)/(LN(('Lisa '!$C$4-'Lisa '!$G$4)/('Lisa '!$E$4-'Lisa '!$G$4))))/49.8329)^Blad1!$E$15</f>
        <v>54.313968243506494</v>
      </c>
      <c r="E10" s="31">
        <f>Blad1!F9*((('Lisa '!$C$4-'Lisa '!$E$4)/(LN(('Lisa '!$C$4-'Lisa '!$G$4)/('Lisa '!$E$4-'Lisa '!$G$4))))/49.8329)^Blad1!$G$15</f>
        <v>66.318370669191793</v>
      </c>
      <c r="F10" s="31">
        <f>Blad1!H9*((('Lisa '!$C$4-'Lisa '!$E$4)/(LN(('Lisa '!$C$4-'Lisa '!$G$4)/('Lisa '!$E$4-'Lisa '!$G$4))))/49.8329)^Blad1!$I$15</f>
        <v>72.100945266158746</v>
      </c>
      <c r="G10" s="31">
        <f>Blad1!J9*((('Lisa '!$C$4-'Lisa '!$E$4)/(LN(('Lisa '!$C$4-'Lisa '!$G$4)/('Lisa '!$E$4-'Lisa '!$G$4))))/49.8329)^Blad1!$K$15</f>
        <v>94.281063589663859</v>
      </c>
      <c r="H10" s="31">
        <f>Blad1!L9*((('Lisa '!$C$4-'Lisa '!$E$4)/(LN(('Lisa '!$C$4-'Lisa '!$G$4)/('Lisa '!$E$4-'Lisa '!$G$4))))/49.8329)^Blad1!$M$15</f>
        <v>108.05168091277085</v>
      </c>
      <c r="I10" s="31">
        <f>Blad1!N9*((('Lisa '!$C$4-'Lisa '!$E$4)/(LN(('Lisa '!$C$4-'Lisa '!$G$4)/('Lisa '!$E$4-'Lisa '!$G$4))))/49.8329)^Blad1!$O$15</f>
        <v>146.73049742225726</v>
      </c>
      <c r="J10" s="31">
        <f>Blad1!P9*((('Lisa '!$C$4-'Lisa '!$E$4)/(LN(('Lisa '!$C$4-'Lisa '!$G$4)/('Lisa '!$E$4-'Lisa '!$G$4))))/49.8329)^Blad1!$Q$15</f>
        <v>185.75074874227846</v>
      </c>
    </row>
    <row r="11" spans="2:11" x14ac:dyDescent="0.2">
      <c r="B11" s="17">
        <v>500</v>
      </c>
      <c r="C11" s="31">
        <f>Blad1!B10*((('Lisa '!$C$4-'Lisa '!$E$4)/(LN(('Lisa '!$C$4-'Lisa '!$G$4)/('Lisa '!$E$4-'Lisa '!$G$4))))/49.8329)^Blad1!$C$15</f>
        <v>37.886854343816054</v>
      </c>
      <c r="D11" s="31">
        <f>Blad1!D10*((('Lisa '!$C$4-'Lisa '!$E$4)/(LN(('Lisa '!$C$4-'Lisa '!$G$4)/('Lisa '!$E$4-'Lisa '!$G$4))))/49.8329)^Blad1!$E$15</f>
        <v>67.892460304383121</v>
      </c>
      <c r="E11" s="31">
        <f>Blad1!F10*((('Lisa '!$C$4-'Lisa '!$E$4)/(LN(('Lisa '!$C$4-'Lisa '!$G$4)/('Lisa '!$E$4-'Lisa '!$G$4))))/49.8329)^Blad1!$G$15</f>
        <v>82.897963336489738</v>
      </c>
      <c r="F11" s="31">
        <f>Blad1!H10*((('Lisa '!$C$4-'Lisa '!$E$4)/(LN(('Lisa '!$C$4-'Lisa '!$G$4)/('Lisa '!$E$4-'Lisa '!$G$4))))/49.8329)^Blad1!$I$15</f>
        <v>90.126181582698436</v>
      </c>
      <c r="G11" s="31">
        <f>Blad1!J10*((('Lisa '!$C$4-'Lisa '!$E$4)/(LN(('Lisa '!$C$4-'Lisa '!$G$4)/('Lisa '!$E$4-'Lisa '!$G$4))))/49.8329)^Blad1!$K$15</f>
        <v>117.85132948707981</v>
      </c>
      <c r="H11" s="31">
        <f>Blad1!L10*((('Lisa '!$C$4-'Lisa '!$E$4)/(LN(('Lisa '!$C$4-'Lisa '!$G$4)/('Lisa '!$E$4-'Lisa '!$G$4))))/49.8329)^Blad1!$M$15</f>
        <v>135.06460114096356</v>
      </c>
      <c r="I11" s="31">
        <f>Blad1!N10*((('Lisa '!$C$4-'Lisa '!$E$4)/(LN(('Lisa '!$C$4-'Lisa '!$G$4)/('Lisa '!$E$4-'Lisa '!$G$4))))/49.8329)^Blad1!$O$15</f>
        <v>183.41312177782157</v>
      </c>
      <c r="J11" s="31">
        <f>Blad1!P10*((('Lisa '!$C$4-'Lisa '!$E$4)/(LN(('Lisa '!$C$4-'Lisa '!$G$4)/('Lisa '!$E$4-'Lisa '!$G$4))))/49.8329)^Blad1!$Q$15</f>
        <v>232.18843592784805</v>
      </c>
    </row>
    <row r="12" spans="2:11" x14ac:dyDescent="0.2">
      <c r="B12" s="17">
        <v>600</v>
      </c>
      <c r="C12" s="31">
        <f>Blad1!B11*((('Lisa '!$C$4-'Lisa '!$E$4)/(LN(('Lisa '!$C$4-'Lisa '!$G$4)/('Lisa '!$E$4-'Lisa '!$G$4))))/49.8329)^Blad1!$C$15</f>
        <v>45.464225212579258</v>
      </c>
      <c r="D12" s="31">
        <f>Blad1!D11*((('Lisa '!$C$4-'Lisa '!$E$4)/(LN(('Lisa '!$C$4-'Lisa '!$G$4)/('Lisa '!$E$4-'Lisa '!$G$4))))/49.8329)^Blad1!$E$15</f>
        <v>81.470952365259734</v>
      </c>
      <c r="E12" s="31">
        <f>Blad1!F11*((('Lisa '!$C$4-'Lisa '!$E$4)/(LN(('Lisa '!$C$4-'Lisa '!$G$4)/('Lisa '!$E$4-'Lisa '!$G$4))))/49.8329)^Blad1!$G$15</f>
        <v>99.477556003787697</v>
      </c>
      <c r="F12" s="31">
        <f>Blad1!H11*((('Lisa '!$C$4-'Lisa '!$E$4)/(LN(('Lisa '!$C$4-'Lisa '!$G$4)/('Lisa '!$E$4-'Lisa '!$G$4))))/49.8329)^Blad1!$I$15</f>
        <v>108.15141789923811</v>
      </c>
      <c r="G12" s="31">
        <f>Blad1!J11*((('Lisa '!$C$4-'Lisa '!$E$4)/(LN(('Lisa '!$C$4-'Lisa '!$G$4)/('Lisa '!$E$4-'Lisa '!$G$4))))/49.8329)^Blad1!$K$15</f>
        <v>141.42159538449576</v>
      </c>
      <c r="H12" s="31">
        <f>Blad1!L11*((('Lisa '!$C$4-'Lisa '!$E$4)/(LN(('Lisa '!$C$4-'Lisa '!$G$4)/('Lisa '!$E$4-'Lisa '!$G$4))))/49.8329)^Blad1!$M$15</f>
        <v>162.07752136915627</v>
      </c>
      <c r="I12" s="31">
        <f>Blad1!N11*((('Lisa '!$C$4-'Lisa '!$E$4)/(LN(('Lisa '!$C$4-'Lisa '!$G$4)/('Lisa '!$E$4-'Lisa '!$G$4))))/49.8329)^Blad1!$O$15</f>
        <v>220.09574613338586</v>
      </c>
      <c r="J12" s="31">
        <f>Blad1!P11*((('Lisa '!$C$4-'Lisa '!$E$4)/(LN(('Lisa '!$C$4-'Lisa '!$G$4)/('Lisa '!$E$4-'Lisa '!$G$4))))/49.8329)^Blad1!$Q$15</f>
        <v>278.62612311341763</v>
      </c>
    </row>
    <row r="13" spans="2:11" x14ac:dyDescent="0.2">
      <c r="B13" s="17">
        <v>700</v>
      </c>
      <c r="C13" s="31">
        <f>Blad1!B12*((('Lisa '!$C$4-'Lisa '!$E$4)/(LN(('Lisa '!$C$4-'Lisa '!$G$4)/('Lisa '!$E$4-'Lisa '!$G$4))))/49.8329)^Blad1!$C$15</f>
        <v>53.041596081342476</v>
      </c>
      <c r="D13" s="31">
        <f>Blad1!D12*((('Lisa '!$C$4-'Lisa '!$E$4)/(LN(('Lisa '!$C$4-'Lisa '!$G$4)/('Lisa '!$E$4-'Lisa '!$G$4))))/49.8329)^Blad1!$E$15</f>
        <v>95.049444426136375</v>
      </c>
      <c r="E13" s="31">
        <f>Blad1!F12*((('Lisa '!$C$4-'Lisa '!$E$4)/(LN(('Lisa '!$C$4-'Lisa '!$G$4)/('Lisa '!$E$4-'Lisa '!$G$4))))/49.8329)^Blad1!$G$15</f>
        <v>116.05714867108564</v>
      </c>
      <c r="F13" s="31">
        <f>Blad1!H12*((('Lisa '!$C$4-'Lisa '!$E$4)/(LN(('Lisa '!$C$4-'Lisa '!$G$4)/('Lisa '!$E$4-'Lisa '!$G$4))))/49.8329)^Blad1!$I$15</f>
        <v>126.1766542157778</v>
      </c>
      <c r="G13" s="31">
        <f>Blad1!J12*((('Lisa '!$C$4-'Lisa '!$E$4)/(LN(('Lisa '!$C$4-'Lisa '!$G$4)/('Lisa '!$E$4-'Lisa '!$G$4))))/49.8329)^Blad1!$K$15</f>
        <v>164.99186128191172</v>
      </c>
      <c r="H13" s="31">
        <f>Blad1!L12*((('Lisa '!$C$4-'Lisa '!$E$4)/(LN(('Lisa '!$C$4-'Lisa '!$G$4)/('Lisa '!$E$4-'Lisa '!$G$4))))/49.8329)^Blad1!$M$15</f>
        <v>189.09044159734898</v>
      </c>
      <c r="I13" s="31">
        <f>Blad1!N12*((('Lisa '!$C$4-'Lisa '!$E$4)/(LN(('Lisa '!$C$4-'Lisa '!$G$4)/('Lisa '!$E$4-'Lisa '!$G$4))))/49.8329)^Blad1!$O$15</f>
        <v>256.77837048895015</v>
      </c>
      <c r="J13" s="31">
        <f>Blad1!P12*((('Lisa '!$C$4-'Lisa '!$E$4)/(LN(('Lisa '!$C$4-'Lisa '!$G$4)/('Lisa '!$E$4-'Lisa '!$G$4))))/49.8329)^Blad1!$Q$15</f>
        <v>325.06381029898728</v>
      </c>
    </row>
    <row r="14" spans="2:11" x14ac:dyDescent="0.2">
      <c r="B14" s="17">
        <v>800</v>
      </c>
      <c r="C14" s="31">
        <f>Blad1!B13*((('Lisa '!$C$4-'Lisa '!$E$4)/(LN(('Lisa '!$C$4-'Lisa '!$G$4)/('Lisa '!$E$4-'Lisa '!$G$4))))/49.8329)^Blad1!$C$15</f>
        <v>60.61896695010568</v>
      </c>
      <c r="D14" s="31">
        <f>Blad1!D13*((('Lisa '!$C$4-'Lisa '!$E$4)/(LN(('Lisa '!$C$4-'Lisa '!$G$4)/('Lisa '!$E$4-'Lisa '!$G$4))))/49.8329)^Blad1!$E$15</f>
        <v>108.62793648701299</v>
      </c>
      <c r="E14" s="31">
        <f>Blad1!F13*((('Lisa '!$C$4-'Lisa '!$E$4)/(LN(('Lisa '!$C$4-'Lisa '!$G$4)/('Lisa '!$E$4-'Lisa '!$G$4))))/49.8329)^Blad1!$G$15</f>
        <v>132.63674133838359</v>
      </c>
      <c r="F14" s="31">
        <f>Blad1!H13*((('Lisa '!$C$4-'Lisa '!$E$4)/(LN(('Lisa '!$C$4-'Lisa '!$G$4)/('Lisa '!$E$4-'Lisa '!$G$4))))/49.8329)^Blad1!$I$15</f>
        <v>144.20189053231749</v>
      </c>
      <c r="G14" s="31">
        <f>Blad1!J13*((('Lisa '!$C$4-'Lisa '!$E$4)/(LN(('Lisa '!$C$4-'Lisa '!$G$4)/('Lisa '!$E$4-'Lisa '!$G$4))))/49.8329)^Blad1!$K$15</f>
        <v>188.56212717932772</v>
      </c>
      <c r="H14" s="31">
        <f>Blad1!L13*((('Lisa '!$C$4-'Lisa '!$E$4)/(LN(('Lisa '!$C$4-'Lisa '!$G$4)/('Lisa '!$E$4-'Lisa '!$G$4))))/49.8329)^Blad1!$M$15</f>
        <v>216.1033618255417</v>
      </c>
      <c r="I14" s="31">
        <f>Blad1!N13*((('Lisa '!$C$4-'Lisa '!$E$4)/(LN(('Lisa '!$C$4-'Lisa '!$G$4)/('Lisa '!$E$4-'Lisa '!$G$4))))/49.8329)^Blad1!$O$15</f>
        <v>293.46099484451452</v>
      </c>
      <c r="J14" s="31">
        <f>Blad1!P13*((('Lisa '!$C$4-'Lisa '!$E$4)/(LN(('Lisa '!$C$4-'Lisa '!$G$4)/('Lisa '!$E$4-'Lisa '!$G$4))))/49.8329)^Blad1!$Q$15</f>
        <v>371.50149748455692</v>
      </c>
    </row>
    <row r="15" spans="2:11" x14ac:dyDescent="0.2">
      <c r="B15" s="17">
        <v>900</v>
      </c>
      <c r="C15" s="31">
        <f>Blad1!B14*((('Lisa '!$C$4-'Lisa '!$E$4)/(LN(('Lisa '!$C$4-'Lisa '!$G$4)/('Lisa '!$E$4-'Lisa '!$G$4))))/49.8329)^Blad1!$C$15</f>
        <v>68.196337818868898</v>
      </c>
      <c r="D15" s="31">
        <f>Blad1!D14*((('Lisa '!$C$4-'Lisa '!$E$4)/(LN(('Lisa '!$C$4-'Lisa '!$G$4)/('Lisa '!$E$4-'Lisa '!$G$4))))/49.8329)^Blad1!$E$15</f>
        <v>122.20642854788963</v>
      </c>
      <c r="E15" s="31">
        <f>Blad1!F14*((('Lisa '!$C$4-'Lisa '!$E$4)/(LN(('Lisa '!$C$4-'Lisa '!$G$4)/('Lisa '!$E$4-'Lisa '!$G$4))))/49.8329)^Blad1!$G$15</f>
        <v>149.21633400568152</v>
      </c>
      <c r="F15" s="31">
        <f>Blad1!H14*((('Lisa '!$C$4-'Lisa '!$E$4)/(LN(('Lisa '!$C$4-'Lisa '!$G$4)/('Lisa '!$E$4-'Lisa '!$G$4))))/49.8329)^Blad1!$I$15</f>
        <v>162.22712684885718</v>
      </c>
      <c r="G15" s="31">
        <f>Blad1!J14*((('Lisa '!$C$4-'Lisa '!$E$4)/(LN(('Lisa '!$C$4-'Lisa '!$G$4)/('Lisa '!$E$4-'Lisa '!$G$4))))/49.8329)^Blad1!$K$15</f>
        <v>212.13239307674365</v>
      </c>
      <c r="H15" s="31">
        <f>Blad1!L14*((('Lisa '!$C$4-'Lisa '!$E$4)/(LN(('Lisa '!$C$4-'Lisa '!$G$4)/('Lisa '!$E$4-'Lisa '!$G$4))))/49.8329)^Blad1!$M$15</f>
        <v>243.11628205373444</v>
      </c>
      <c r="I15" s="31">
        <f>Blad1!N14*((('Lisa '!$C$4-'Lisa '!$E$4)/(LN(('Lisa '!$C$4-'Lisa '!$G$4)/('Lisa '!$E$4-'Lisa '!$G$4))))/49.8329)^Blad1!$O$15</f>
        <v>330.14361920007877</v>
      </c>
      <c r="J15" s="31">
        <f>Blad1!P14*((('Lisa '!$C$4-'Lisa '!$E$4)/(LN(('Lisa '!$C$4-'Lisa '!$G$4)/('Lisa '!$E$4-'Lisa '!$G$4))))/49.8329)^Blad1!$Q$15</f>
        <v>417.93918467012651</v>
      </c>
    </row>
    <row r="16" spans="2:11" x14ac:dyDescent="0.2">
      <c r="B16" s="17">
        <v>1000</v>
      </c>
      <c r="C16" s="31">
        <f>Blad1!B15*((('Lisa '!$C$4-'Lisa '!$E$4)/(LN(('Lisa '!$C$4-'Lisa '!$G$4)/('Lisa '!$E$4-'Lisa '!$G$4))))/49.8329)^Blad1!$C$15</f>
        <v>75.773708687632109</v>
      </c>
      <c r="D16" s="31">
        <f>Blad1!D15*((('Lisa '!$C$4-'Lisa '!$E$4)/(LN(('Lisa '!$C$4-'Lisa '!$G$4)/('Lisa '!$E$4-'Lisa '!$G$4))))/49.8329)^Blad1!$E$15</f>
        <v>135.78492060876624</v>
      </c>
      <c r="E16" s="31">
        <f>Blad1!F15*((('Lisa '!$C$4-'Lisa '!$E$4)/(LN(('Lisa '!$C$4-'Lisa '!$G$4)/('Lisa '!$E$4-'Lisa '!$G$4))))/49.8329)^Blad1!$G$15</f>
        <v>165.79592667297948</v>
      </c>
      <c r="F16" s="31">
        <f>Blad1!H15*((('Lisa '!$C$4-'Lisa '!$E$4)/(LN(('Lisa '!$C$4-'Lisa '!$G$4)/('Lisa '!$E$4-'Lisa '!$G$4))))/49.8329)^Blad1!$I$15</f>
        <v>180.25236316539687</v>
      </c>
      <c r="G16" s="31">
        <f>Blad1!J15*((('Lisa '!$C$4-'Lisa '!$E$4)/(LN(('Lisa '!$C$4-'Lisa '!$G$4)/('Lisa '!$E$4-'Lisa '!$G$4))))/49.8329)^Blad1!$K$15</f>
        <v>235.70265897415962</v>
      </c>
      <c r="H16" s="31">
        <f>Blad1!L15*((('Lisa '!$C$4-'Lisa '!$E$4)/(LN(('Lisa '!$C$4-'Lisa '!$G$4)/('Lisa '!$E$4-'Lisa '!$G$4))))/49.8329)^Blad1!$M$15</f>
        <v>270.12920228192712</v>
      </c>
      <c r="I16" s="31">
        <f>Blad1!N15*((('Lisa '!$C$4-'Lisa '!$E$4)/(LN(('Lisa '!$C$4-'Lisa '!$G$4)/('Lisa '!$E$4-'Lisa '!$G$4))))/49.8329)^Blad1!$O$15</f>
        <v>366.82624355564315</v>
      </c>
      <c r="J16" s="39">
        <f>Blad1!P15*((('Lisa '!$C$4-'Lisa '!$E$4)/(LN(('Lisa '!$C$4-'Lisa '!$G$4)/('Lisa '!$E$4-'Lisa '!$G$4))))/49.8329)^Blad1!$Q$15</f>
        <v>464.37687185569609</v>
      </c>
    </row>
    <row r="17" spans="2:12" x14ac:dyDescent="0.2">
      <c r="B17" s="17">
        <v>1100</v>
      </c>
      <c r="C17" s="31">
        <f>Blad1!B16*((('Lisa '!$C$4-'Lisa '!$E$4)/(LN(('Lisa '!$C$4-'Lisa '!$G$4)/('Lisa '!$E$4-'Lisa '!$G$4))))/49.8329)^Blad1!$C$15</f>
        <v>83.351079556395305</v>
      </c>
      <c r="D17" s="31">
        <f>Blad1!D16*((('Lisa '!$C$4-'Lisa '!$E$4)/(LN(('Lisa '!$C$4-'Lisa '!$G$4)/('Lisa '!$E$4-'Lisa '!$G$4))))/49.8329)^Blad1!$E$15</f>
        <v>149.36341266964286</v>
      </c>
      <c r="E17" s="31">
        <f>Blad1!F16*((('Lisa '!$C$4-'Lisa '!$E$4)/(LN(('Lisa '!$C$4-'Lisa '!$G$4)/('Lisa '!$E$4-'Lisa '!$G$4))))/49.8329)^Blad1!$G$15</f>
        <v>182.37551934027744</v>
      </c>
      <c r="F17" s="31">
        <f>Blad1!H16*((('Lisa '!$C$4-'Lisa '!$E$4)/(LN(('Lisa '!$C$4-'Lisa '!$G$4)/('Lisa '!$E$4-'Lisa '!$G$4))))/49.8329)^Blad1!$I$15</f>
        <v>198.27759948193656</v>
      </c>
      <c r="G17" s="31">
        <f>Blad1!J16*((('Lisa '!$C$4-'Lisa '!$E$4)/(LN(('Lisa '!$C$4-'Lisa '!$G$4)/('Lisa '!$E$4-'Lisa '!$G$4))))/49.8329)^Blad1!$K$15</f>
        <v>259.27292487157558</v>
      </c>
      <c r="H17" s="31">
        <f>Blad1!L16*((('Lisa '!$C$4-'Lisa '!$E$4)/(LN(('Lisa '!$C$4-'Lisa '!$G$4)/('Lisa '!$E$4-'Lisa '!$G$4))))/49.8329)^Blad1!$M$15</f>
        <v>297.14212251011986</v>
      </c>
      <c r="I17" s="31">
        <f>Blad1!N16*((('Lisa '!$C$4-'Lisa '!$E$4)/(LN(('Lisa '!$C$4-'Lisa '!$G$4)/('Lisa '!$E$4-'Lisa '!$G$4))))/49.8329)^Blad1!$O$15</f>
        <v>403.50886791120746</v>
      </c>
      <c r="J17" s="31">
        <f>Blad1!P16*((('Lisa '!$C$4-'Lisa '!$E$4)/(LN(('Lisa '!$C$4-'Lisa '!$G$4)/('Lisa '!$E$4-'Lisa '!$G$4))))/49.8329)^Blad1!$Q$15</f>
        <v>510.81455904126574</v>
      </c>
    </row>
    <row r="18" spans="2:12" x14ac:dyDescent="0.2">
      <c r="B18" s="17">
        <v>1200</v>
      </c>
      <c r="C18" s="31">
        <f>Blad1!B17*((('Lisa '!$C$4-'Lisa '!$E$4)/(LN(('Lisa '!$C$4-'Lisa '!$G$4)/('Lisa '!$E$4-'Lisa '!$G$4))))/49.8329)^Blad1!$C$15</f>
        <v>90.928450425158516</v>
      </c>
      <c r="D18" s="31">
        <f>Blad1!D17*((('Lisa '!$C$4-'Lisa '!$E$4)/(LN(('Lisa '!$C$4-'Lisa '!$G$4)/('Lisa '!$E$4-'Lisa '!$G$4))))/49.8329)^Blad1!$E$15</f>
        <v>162.94190473051947</v>
      </c>
      <c r="E18" s="31">
        <f>Blad1!F17*((('Lisa '!$C$4-'Lisa '!$E$4)/(LN(('Lisa '!$C$4-'Lisa '!$G$4)/('Lisa '!$E$4-'Lisa '!$G$4))))/49.8329)^Blad1!$G$15</f>
        <v>198.95511200757539</v>
      </c>
      <c r="F18" s="31">
        <f>Blad1!H17*((('Lisa '!$C$4-'Lisa '!$E$4)/(LN(('Lisa '!$C$4-'Lisa '!$G$4)/('Lisa '!$E$4-'Lisa '!$G$4))))/49.8329)^Blad1!$I$15</f>
        <v>216.30283579847622</v>
      </c>
      <c r="G18" s="31">
        <f>Blad1!J17*((('Lisa '!$C$4-'Lisa '!$E$4)/(LN(('Lisa '!$C$4-'Lisa '!$G$4)/('Lisa '!$E$4-'Lisa '!$G$4))))/49.8329)^Blad1!$K$15</f>
        <v>282.84319076899152</v>
      </c>
      <c r="H18" s="31">
        <f>Blad1!L17*((('Lisa '!$C$4-'Lisa '!$E$4)/(LN(('Lisa '!$C$4-'Lisa '!$G$4)/('Lisa '!$E$4-'Lisa '!$G$4))))/49.8329)^Blad1!$M$15</f>
        <v>324.15504273831255</v>
      </c>
      <c r="I18" s="31">
        <f>Blad1!N17*((('Lisa '!$C$4-'Lisa '!$E$4)/(LN(('Lisa '!$C$4-'Lisa '!$G$4)/('Lisa '!$E$4-'Lisa '!$G$4))))/49.8329)^Blad1!$O$15</f>
        <v>440.19149226677172</v>
      </c>
      <c r="J18" s="31">
        <f>Blad1!P17*((('Lisa '!$C$4-'Lisa '!$E$4)/(LN(('Lisa '!$C$4-'Lisa '!$G$4)/('Lisa '!$E$4-'Lisa '!$G$4))))/49.8329)^Blad1!$Q$15</f>
        <v>557.25224622683527</v>
      </c>
    </row>
    <row r="19" spans="2:12" x14ac:dyDescent="0.2">
      <c r="B19" s="17">
        <v>1300</v>
      </c>
      <c r="C19" s="31">
        <f>Blad1!B18*((('Lisa '!$C$4-'Lisa '!$E$4)/(LN(('Lisa '!$C$4-'Lisa '!$G$4)/('Lisa '!$E$4-'Lisa '!$G$4))))/49.8329)^Blad1!$C$15</f>
        <v>98.505821293921741</v>
      </c>
      <c r="D19" s="31">
        <f>Blad1!D18*((('Lisa '!$C$4-'Lisa '!$E$4)/(LN(('Lisa '!$C$4-'Lisa '!$G$4)/('Lisa '!$E$4-'Lisa '!$G$4))))/49.8329)^Blad1!$E$15</f>
        <v>176.52039679139614</v>
      </c>
      <c r="E19" s="31">
        <f>Blad1!F18*((('Lisa '!$C$4-'Lisa '!$E$4)/(LN(('Lisa '!$C$4-'Lisa '!$G$4)/('Lisa '!$E$4-'Lisa '!$G$4))))/49.8329)^Blad1!$G$15</f>
        <v>215.53470467487332</v>
      </c>
      <c r="F19" s="31">
        <f>Blad1!H18*((('Lisa '!$C$4-'Lisa '!$E$4)/(LN(('Lisa '!$C$4-'Lisa '!$G$4)/('Lisa '!$E$4-'Lisa '!$G$4))))/49.8329)^Blad1!$I$15</f>
        <v>234.32807211501591</v>
      </c>
      <c r="G19" s="31">
        <f>Blad1!J18*((('Lisa '!$C$4-'Lisa '!$E$4)/(LN(('Lisa '!$C$4-'Lisa '!$G$4)/('Lisa '!$E$4-'Lisa '!$G$4))))/49.8329)^Blad1!$K$15</f>
        <v>306.41345666640751</v>
      </c>
      <c r="H19" s="31">
        <f>Blad1!L18*((('Lisa '!$C$4-'Lisa '!$E$4)/(LN(('Lisa '!$C$4-'Lisa '!$G$4)/('Lisa '!$E$4-'Lisa '!$G$4))))/49.8329)^Blad1!$M$15</f>
        <v>351.16796296650529</v>
      </c>
      <c r="I19" s="31">
        <f>Blad1!N18*((('Lisa '!$C$4-'Lisa '!$E$4)/(LN(('Lisa '!$C$4-'Lisa '!$G$4)/('Lisa '!$E$4-'Lisa '!$G$4))))/49.8329)^Blad1!$O$15</f>
        <v>476.87411662233609</v>
      </c>
      <c r="J19" s="31">
        <f>Blad1!P18*((('Lisa '!$C$4-'Lisa '!$E$4)/(LN(('Lisa '!$C$4-'Lisa '!$G$4)/('Lisa '!$E$4-'Lisa '!$G$4))))/49.8329)^Blad1!$Q$15</f>
        <v>603.68993341240503</v>
      </c>
    </row>
    <row r="20" spans="2:12" x14ac:dyDescent="0.2">
      <c r="B20" s="17">
        <v>1400</v>
      </c>
      <c r="C20" s="31">
        <f>Blad1!B19*((('Lisa '!$C$4-'Lisa '!$E$4)/(LN(('Lisa '!$C$4-'Lisa '!$G$4)/('Lisa '!$E$4-'Lisa '!$G$4))))/49.8329)^Blad1!$C$15</f>
        <v>106.08319216268495</v>
      </c>
      <c r="D20" s="31">
        <f>Blad1!D19*((('Lisa '!$C$4-'Lisa '!$E$4)/(LN(('Lisa '!$C$4-'Lisa '!$G$4)/('Lisa '!$E$4-'Lisa '!$G$4))))/49.8329)^Blad1!$E$15</f>
        <v>190.09888885227275</v>
      </c>
      <c r="E20" s="31">
        <f>Blad1!F19*((('Lisa '!$C$4-'Lisa '!$E$4)/(LN(('Lisa '!$C$4-'Lisa '!$G$4)/('Lisa '!$E$4-'Lisa '!$G$4))))/49.8329)^Blad1!$G$15</f>
        <v>232.11429734217128</v>
      </c>
      <c r="F20" s="31">
        <f>Blad1!H19*((('Lisa '!$C$4-'Lisa '!$E$4)/(LN(('Lisa '!$C$4-'Lisa '!$G$4)/('Lisa '!$E$4-'Lisa '!$G$4))))/49.8329)^Blad1!$I$15</f>
        <v>252.3533084315556</v>
      </c>
      <c r="G20" s="31">
        <f>Blad1!J19*((('Lisa '!$C$4-'Lisa '!$E$4)/(LN(('Lisa '!$C$4-'Lisa '!$G$4)/('Lisa '!$E$4-'Lisa '!$G$4))))/49.8329)^Blad1!$K$15</f>
        <v>329.98372256382345</v>
      </c>
      <c r="H20" s="31">
        <f>Blad1!L19*((('Lisa '!$C$4-'Lisa '!$E$4)/(LN(('Lisa '!$C$4-'Lisa '!$G$4)/('Lisa '!$E$4-'Lisa '!$G$4))))/49.8329)^Blad1!$M$15</f>
        <v>378.18088319469797</v>
      </c>
      <c r="I20" s="31">
        <f>Blad1!N19*((('Lisa '!$C$4-'Lisa '!$E$4)/(LN(('Lisa '!$C$4-'Lisa '!$G$4)/('Lisa '!$E$4-'Lisa '!$G$4))))/49.8329)^Blad1!$O$15</f>
        <v>513.55674097790029</v>
      </c>
      <c r="J20" s="31">
        <f>Blad1!P19*((('Lisa '!$C$4-'Lisa '!$E$4)/(LN(('Lisa '!$C$4-'Lisa '!$G$4)/('Lisa '!$E$4-'Lisa '!$G$4))))/49.8329)^Blad1!$Q$15</f>
        <v>650.12762059797456</v>
      </c>
      <c r="K20" s="48"/>
      <c r="L20" s="24"/>
    </row>
    <row r="21" spans="2:12" s="24" customFormat="1" x14ac:dyDescent="0.2">
      <c r="B21" s="17">
        <v>1500</v>
      </c>
      <c r="C21" s="39">
        <f>Blad1!B20*((('Lisa '!$C$4-'Lisa '!$E$4)/(LN(('Lisa '!$C$4-'Lisa '!$G$4)/('Lisa '!$E$4-'Lisa '!$G$4))))/49.8329)^Blad1!$C$15</f>
        <v>113.66056303144815</v>
      </c>
      <c r="D21" s="39">
        <f>Blad1!D20*((('Lisa '!$C$4-'Lisa '!$E$4)/(LN(('Lisa '!$C$4-'Lisa '!$G$4)/('Lisa '!$E$4-'Lisa '!$G$4))))/49.8329)^Blad1!$E$15</f>
        <v>203.67738091314936</v>
      </c>
      <c r="E21" s="39">
        <f>Blad1!F20*((('Lisa '!$C$4-'Lisa '!$E$4)/(LN(('Lisa '!$C$4-'Lisa '!$G$4)/('Lisa '!$E$4-'Lisa '!$G$4))))/49.8329)^Blad1!$G$15</f>
        <v>248.69389000946921</v>
      </c>
      <c r="F21" s="39">
        <f>Blad1!H20*((('Lisa '!$C$4-'Lisa '!$E$4)/(LN(('Lisa '!$C$4-'Lisa '!$G$4)/('Lisa '!$E$4-'Lisa '!$G$4))))/49.8329)^Blad1!$I$15</f>
        <v>270.37854474809529</v>
      </c>
      <c r="G21" s="39">
        <f>Blad1!J20*((('Lisa '!$C$4-'Lisa '!$E$4)/(LN(('Lisa '!$C$4-'Lisa '!$G$4)/('Lisa '!$E$4-'Lisa '!$G$4))))/49.8329)^Blad1!$K$15</f>
        <v>353.55398846123944</v>
      </c>
      <c r="H21" s="39">
        <f>Blad1!L20*((('Lisa '!$C$4-'Lisa '!$E$4)/(LN(('Lisa '!$C$4-'Lisa '!$G$4)/('Lisa '!$E$4-'Lisa '!$G$4))))/49.8329)^Blad1!$M$15</f>
        <v>405.19380342289071</v>
      </c>
      <c r="I21" s="39">
        <f>Blad1!N20*((('Lisa '!$C$4-'Lisa '!$E$4)/(LN(('Lisa '!$C$4-'Lisa '!$G$4)/('Lisa '!$E$4-'Lisa '!$G$4))))/49.8329)^Blad1!$O$15</f>
        <v>550.23936533346466</v>
      </c>
      <c r="J21" s="39">
        <f>Blad1!P20*((('Lisa '!$C$4-'Lisa '!$E$4)/(LN(('Lisa '!$C$4-'Lisa '!$G$4)/('Lisa '!$E$4-'Lisa '!$G$4))))/49.8329)^Blad1!$Q$15</f>
        <v>696.5653077835442</v>
      </c>
      <c r="K21" s="48"/>
    </row>
    <row r="22" spans="2:12" x14ac:dyDescent="0.2">
      <c r="B22" s="17">
        <v>1600</v>
      </c>
      <c r="C22" s="31">
        <f>Blad1!B21*((('Lisa '!$C$4-'Lisa '!$E$4)/(LN(('Lisa '!$C$4-'Lisa '!$G$4)/('Lisa '!$E$4-'Lisa '!$G$4))))/49.8329)^Blad1!$C$15</f>
        <v>121.23793390021136</v>
      </c>
      <c r="D22" s="31">
        <f>Blad1!D21*((('Lisa '!$C$4-'Lisa '!$E$4)/(LN(('Lisa '!$C$4-'Lisa '!$G$4)/('Lisa '!$E$4-'Lisa '!$G$4))))/49.8329)^Blad1!$E$15</f>
        <v>217.25587297402598</v>
      </c>
      <c r="E22" s="31">
        <f>Blad1!F21*((('Lisa '!$C$4-'Lisa '!$E$4)/(LN(('Lisa '!$C$4-'Lisa '!$G$4)/('Lisa '!$E$4-'Lisa '!$G$4))))/49.8329)^Blad1!$G$15</f>
        <v>265.27348267676717</v>
      </c>
      <c r="F22" s="31">
        <f>Blad1!H21*((('Lisa '!$C$4-'Lisa '!$E$4)/(LN(('Lisa '!$C$4-'Lisa '!$G$4)/('Lisa '!$E$4-'Lisa '!$G$4))))/49.8329)^Blad1!$I$15</f>
        <v>288.40378106463498</v>
      </c>
      <c r="G22" s="31">
        <f>Blad1!J21*((('Lisa '!$C$4-'Lisa '!$E$4)/(LN(('Lisa '!$C$4-'Lisa '!$G$4)/('Lisa '!$E$4-'Lisa '!$G$4))))/49.8329)^Blad1!$K$15</f>
        <v>377.12425435865543</v>
      </c>
      <c r="H22" s="31">
        <f>Blad1!L21*((('Lisa '!$C$4-'Lisa '!$E$4)/(LN(('Lisa '!$C$4-'Lisa '!$G$4)/('Lisa '!$E$4-'Lisa '!$G$4))))/49.8329)^Blad1!$M$15</f>
        <v>432.20672365108339</v>
      </c>
      <c r="I22" s="31">
        <f>Blad1!N21*((('Lisa '!$C$4-'Lisa '!$E$4)/(LN(('Lisa '!$C$4-'Lisa '!$G$4)/('Lisa '!$E$4-'Lisa '!$G$4))))/49.8329)^Blad1!$O$15</f>
        <v>586.92198968902903</v>
      </c>
      <c r="J22" s="31">
        <f>Blad1!P21*((('Lisa '!$C$4-'Lisa '!$E$4)/(LN(('Lisa '!$C$4-'Lisa '!$G$4)/('Lisa '!$E$4-'Lisa '!$G$4))))/49.8329)^Blad1!$Q$15</f>
        <v>743.00299496911384</v>
      </c>
      <c r="K22" s="48"/>
      <c r="L22" s="24"/>
    </row>
    <row r="23" spans="2:12" x14ac:dyDescent="0.2">
      <c r="B23" s="17">
        <v>1700</v>
      </c>
      <c r="C23" s="31">
        <f>Blad1!B22*((('Lisa '!$C$4-'Lisa '!$E$4)/(LN(('Lisa '!$C$4-'Lisa '!$G$4)/('Lisa '!$E$4-'Lisa '!$G$4))))/49.8329)^Blad1!$C$15</f>
        <v>128.81530476897456</v>
      </c>
      <c r="D23" s="31">
        <f>Blad1!D22*((('Lisa '!$C$4-'Lisa '!$E$4)/(LN(('Lisa '!$C$4-'Lisa '!$G$4)/('Lisa '!$E$4-'Lisa '!$G$4))))/49.8329)^Blad1!$E$15</f>
        <v>230.83436503490259</v>
      </c>
      <c r="E23" s="31">
        <f>Blad1!F22*((('Lisa '!$C$4-'Lisa '!$E$4)/(LN(('Lisa '!$C$4-'Lisa '!$G$4)/('Lisa '!$E$4-'Lisa '!$G$4))))/49.8329)^Blad1!$G$15</f>
        <v>281.85307534406513</v>
      </c>
      <c r="F23" s="31">
        <f>Blad1!H22*((('Lisa '!$C$4-'Lisa '!$E$4)/(LN(('Lisa '!$C$4-'Lisa '!$G$4)/('Lisa '!$E$4-'Lisa '!$G$4))))/49.8329)^Blad1!$I$15</f>
        <v>306.42901738117467</v>
      </c>
      <c r="G23" s="31">
        <f>Blad1!J22*((('Lisa '!$C$4-'Lisa '!$E$4)/(LN(('Lisa '!$C$4-'Lisa '!$G$4)/('Lisa '!$E$4-'Lisa '!$G$4))))/49.8329)^Blad1!$K$15</f>
        <v>400.69452025607137</v>
      </c>
      <c r="H23" s="31">
        <f>Blad1!L22*((('Lisa '!$C$4-'Lisa '!$E$4)/(LN(('Lisa '!$C$4-'Lisa '!$G$4)/('Lisa '!$E$4-'Lisa '!$G$4))))/49.8329)^Blad1!$M$15</f>
        <v>459.21964387927613</v>
      </c>
      <c r="I23" s="31">
        <f>Blad1!N22*((('Lisa '!$C$4-'Lisa '!$E$4)/(LN(('Lisa '!$C$4-'Lisa '!$G$4)/('Lisa '!$E$4-'Lisa '!$G$4))))/49.8329)^Blad1!$O$15</f>
        <v>623.6046140445934</v>
      </c>
      <c r="J23" s="31">
        <f>Blad1!P22*((('Lisa '!$C$4-'Lisa '!$E$4)/(LN(('Lisa '!$C$4-'Lisa '!$G$4)/('Lisa '!$E$4-'Lisa '!$G$4))))/49.8329)^Blad1!$Q$15</f>
        <v>789.44068215468337</v>
      </c>
      <c r="K23" s="48"/>
      <c r="L23" s="74"/>
    </row>
    <row r="24" spans="2:12" x14ac:dyDescent="0.2">
      <c r="B24" s="17">
        <v>1800</v>
      </c>
      <c r="C24" s="31">
        <f>Blad1!B23*((('Lisa '!$C$4-'Lisa '!$E$4)/(LN(('Lisa '!$C$4-'Lisa '!$G$4)/('Lisa '!$E$4-'Lisa '!$G$4))))/49.8329)^Blad1!$C$15</f>
        <v>136.3926756377378</v>
      </c>
      <c r="D24" s="31">
        <f>Blad1!D23*((('Lisa '!$C$4-'Lisa '!$E$4)/(LN(('Lisa '!$C$4-'Lisa '!$G$4)/('Lisa '!$E$4-'Lisa '!$G$4))))/49.8329)^Blad1!$E$15</f>
        <v>244.41285709577926</v>
      </c>
      <c r="E24" s="31">
        <f>Blad1!F23*((('Lisa '!$C$4-'Lisa '!$E$4)/(LN(('Lisa '!$C$4-'Lisa '!$G$4)/('Lisa '!$E$4-'Lisa '!$G$4))))/49.8329)^Blad1!$G$15</f>
        <v>298.43266801136303</v>
      </c>
      <c r="F24" s="31">
        <f>Blad1!H23*((('Lisa '!$C$4-'Lisa '!$E$4)/(LN(('Lisa '!$C$4-'Lisa '!$G$4)/('Lisa '!$E$4-'Lisa '!$G$4))))/49.8329)^Blad1!$I$15</f>
        <v>324.45425369771436</v>
      </c>
      <c r="G24" s="31">
        <f>Blad1!J23*((('Lisa '!$C$4-'Lisa '!$E$4)/(LN(('Lisa '!$C$4-'Lisa '!$G$4)/('Lisa '!$E$4-'Lisa '!$G$4))))/49.8329)^Blad1!$K$15</f>
        <v>424.26478615348731</v>
      </c>
      <c r="H24" s="31">
        <f>Blad1!L23*((('Lisa '!$C$4-'Lisa '!$E$4)/(LN(('Lisa '!$C$4-'Lisa '!$G$4)/('Lisa '!$E$4-'Lisa '!$G$4))))/49.8329)^Blad1!$M$15</f>
        <v>486.23256410746887</v>
      </c>
      <c r="I24" s="31">
        <f>Blad1!N23*((('Lisa '!$C$4-'Lisa '!$E$4)/(LN(('Lisa '!$C$4-'Lisa '!$G$4)/('Lisa '!$E$4-'Lisa '!$G$4))))/49.8329)^Blad1!$O$15</f>
        <v>660.28723840015755</v>
      </c>
      <c r="J24" s="31">
        <f>Blad1!P23*((('Lisa '!$C$4-'Lisa '!$E$4)/(LN(('Lisa '!$C$4-'Lisa '!$G$4)/('Lisa '!$E$4-'Lisa '!$G$4))))/49.8329)^Blad1!$Q$15</f>
        <v>835.87836934025302</v>
      </c>
      <c r="K24" s="48"/>
      <c r="L24" s="24"/>
    </row>
    <row r="25" spans="2:12" x14ac:dyDescent="0.2">
      <c r="B25" s="17">
        <v>1900</v>
      </c>
      <c r="C25" s="31">
        <f>Blad1!B24*((('Lisa '!$C$4-'Lisa '!$E$4)/(LN(('Lisa '!$C$4-'Lisa '!$G$4)/('Lisa '!$E$4-'Lisa '!$G$4))))/49.8329)^Blad1!$C$15</f>
        <v>143.97004650650101</v>
      </c>
      <c r="D25" s="31">
        <f>Blad1!D24*((('Lisa '!$C$4-'Lisa '!$E$4)/(LN(('Lisa '!$C$4-'Lisa '!$G$4)/('Lisa '!$E$4-'Lisa '!$G$4))))/49.8329)^Blad1!$E$15</f>
        <v>257.99134915665587</v>
      </c>
      <c r="E25" s="31">
        <f>Blad1!F24*((('Lisa '!$C$4-'Lisa '!$E$4)/(LN(('Lisa '!$C$4-'Lisa '!$G$4)/('Lisa '!$E$4-'Lisa '!$G$4))))/49.8329)^Blad1!$G$15</f>
        <v>315.01226067866105</v>
      </c>
      <c r="F25" s="31">
        <f>Blad1!H24*((('Lisa '!$C$4-'Lisa '!$E$4)/(LN(('Lisa '!$C$4-'Lisa '!$G$4)/('Lisa '!$E$4-'Lisa '!$G$4))))/49.8329)^Blad1!$I$15</f>
        <v>342.47949001425405</v>
      </c>
      <c r="G25" s="31">
        <f>Blad1!J24*((('Lisa '!$C$4-'Lisa '!$E$4)/(LN(('Lisa '!$C$4-'Lisa '!$G$4)/('Lisa '!$E$4-'Lisa '!$G$4))))/49.8329)^Blad1!$K$15</f>
        <v>447.8350520509033</v>
      </c>
      <c r="H25" s="31">
        <f>Blad1!L24*((('Lisa '!$C$4-'Lisa '!$E$4)/(LN(('Lisa '!$C$4-'Lisa '!$G$4)/('Lisa '!$E$4-'Lisa '!$G$4))))/49.8329)^Blad1!$M$15</f>
        <v>513.24548433566156</v>
      </c>
      <c r="I25" s="31">
        <f>Blad1!N24*((('Lisa '!$C$4-'Lisa '!$E$4)/(LN(('Lisa '!$C$4-'Lisa '!$G$4)/('Lisa '!$E$4-'Lisa '!$G$4))))/49.8329)^Blad1!$O$15</f>
        <v>696.96986275572192</v>
      </c>
      <c r="J25" s="31">
        <f>Blad1!P24*((('Lisa '!$C$4-'Lisa '!$E$4)/(LN(('Lisa '!$C$4-'Lisa '!$G$4)/('Lisa '!$E$4-'Lisa '!$G$4))))/49.8329)^Blad1!$Q$15</f>
        <v>882.31605652582255</v>
      </c>
      <c r="K25" s="48"/>
      <c r="L25" s="24"/>
    </row>
    <row r="26" spans="2:12" x14ac:dyDescent="0.2">
      <c r="B26" s="17">
        <v>2000</v>
      </c>
      <c r="C26" s="31">
        <f>Blad1!B25*((('Lisa '!$C$4-'Lisa '!$E$4)/(LN(('Lisa '!$C$4-'Lisa '!$G$4)/('Lisa '!$E$4-'Lisa '!$G$4))))/49.8329)^Blad1!$C$15</f>
        <v>151.54741737526422</v>
      </c>
      <c r="D26" s="31">
        <f>Blad1!D25*((('Lisa '!$C$4-'Lisa '!$E$4)/(LN(('Lisa '!$C$4-'Lisa '!$G$4)/('Lisa '!$E$4-'Lisa '!$G$4))))/49.8329)^Blad1!$E$15</f>
        <v>271.56984121753248</v>
      </c>
      <c r="E26" s="31">
        <f>Blad1!F25*((('Lisa '!$C$4-'Lisa '!$E$4)/(LN(('Lisa '!$C$4-'Lisa '!$G$4)/('Lisa '!$E$4-'Lisa '!$G$4))))/49.8329)^Blad1!$G$15</f>
        <v>331.59185334595895</v>
      </c>
      <c r="F26" s="31">
        <f>Blad1!H25*((('Lisa '!$C$4-'Lisa '!$E$4)/(LN(('Lisa '!$C$4-'Lisa '!$G$4)/('Lisa '!$E$4-'Lisa '!$G$4))))/49.8329)^Blad1!$I$15</f>
        <v>360.50472633079374</v>
      </c>
      <c r="G26" s="31">
        <f>Blad1!J25*((('Lisa '!$C$4-'Lisa '!$E$4)/(LN(('Lisa '!$C$4-'Lisa '!$G$4)/('Lisa '!$E$4-'Lisa '!$G$4))))/49.8329)^Blad1!$K$15</f>
        <v>471.40531794831924</v>
      </c>
      <c r="H26" s="31">
        <f>Blad1!L25*((('Lisa '!$C$4-'Lisa '!$E$4)/(LN(('Lisa '!$C$4-'Lisa '!$G$4)/('Lisa '!$E$4-'Lisa '!$G$4))))/49.8329)^Blad1!$M$15</f>
        <v>540.25840456385424</v>
      </c>
      <c r="I26" s="31">
        <f>Blad1!N25*((('Lisa '!$C$4-'Lisa '!$E$4)/(LN(('Lisa '!$C$4-'Lisa '!$G$4)/('Lisa '!$E$4-'Lisa '!$G$4))))/49.8329)^Blad1!$O$15</f>
        <v>733.65248711128629</v>
      </c>
      <c r="J26" s="31">
        <f>Blad1!P25*((('Lisa '!$C$4-'Lisa '!$E$4)/(LN(('Lisa '!$C$4-'Lisa '!$G$4)/('Lisa '!$E$4-'Lisa '!$G$4))))/49.8329)^Blad1!$Q$15</f>
        <v>928.75374371139219</v>
      </c>
      <c r="K26" s="48"/>
      <c r="L26" s="24"/>
    </row>
    <row r="27" spans="2:12" x14ac:dyDescent="0.2">
      <c r="B27" s="17">
        <v>2100</v>
      </c>
      <c r="C27" s="31">
        <f>Blad1!B26*((('Lisa '!$C$4-'Lisa '!$E$4)/(LN(('Lisa '!$C$4-'Lisa '!$G$4)/('Lisa '!$E$4-'Lisa '!$G$4))))/49.8329)^Blad1!$C$15</f>
        <v>159.12478824402743</v>
      </c>
      <c r="D27" s="31">
        <f>Blad1!D26*((('Lisa '!$C$4-'Lisa '!$E$4)/(LN(('Lisa '!$C$4-'Lisa '!$G$4)/('Lisa '!$E$4-'Lisa '!$G$4))))/49.8329)^Blad1!$E$15</f>
        <v>285.1483332784091</v>
      </c>
      <c r="E27" s="31">
        <f>Blad1!F26*((('Lisa '!$C$4-'Lisa '!$E$4)/(LN(('Lisa '!$C$4-'Lisa '!$G$4)/('Lisa '!$E$4-'Lisa '!$G$4))))/49.8329)^Blad1!$G$15</f>
        <v>348.17144601325691</v>
      </c>
      <c r="F27" s="31">
        <f>Blad1!H26*((('Lisa '!$C$4-'Lisa '!$E$4)/(LN(('Lisa '!$C$4-'Lisa '!$G$4)/('Lisa '!$E$4-'Lisa '!$G$4))))/49.8329)^Blad1!$I$15</f>
        <v>378.52996264733343</v>
      </c>
      <c r="G27" s="31">
        <f>Blad1!J26*((('Lisa '!$C$4-'Lisa '!$E$4)/(LN(('Lisa '!$C$4-'Lisa '!$G$4)/('Lisa '!$E$4-'Lisa '!$G$4))))/49.8329)^Blad1!$K$15</f>
        <v>494.97558384573523</v>
      </c>
      <c r="H27" s="31">
        <f>Blad1!L26*((('Lisa '!$C$4-'Lisa '!$E$4)/(LN(('Lisa '!$C$4-'Lisa '!$G$4)/('Lisa '!$E$4-'Lisa '!$G$4))))/49.8329)^Blad1!$M$15</f>
        <v>567.27132479204704</v>
      </c>
      <c r="I27" s="31">
        <f>Blad1!N26*((('Lisa '!$C$4-'Lisa '!$E$4)/(LN(('Lisa '!$C$4-'Lisa '!$G$4)/('Lisa '!$E$4-'Lisa '!$G$4))))/49.8329)^Blad1!$O$15</f>
        <v>770.33511146685055</v>
      </c>
      <c r="J27" s="31">
        <f>Blad1!P26*((('Lisa '!$C$4-'Lisa '!$E$4)/(LN(('Lisa '!$C$4-'Lisa '!$G$4)/('Lisa '!$E$4-'Lisa '!$G$4))))/49.8329)^Blad1!$Q$15</f>
        <v>975.19143089696195</v>
      </c>
      <c r="K27" s="48"/>
      <c r="L27" s="74"/>
    </row>
    <row r="28" spans="2:12" x14ac:dyDescent="0.2">
      <c r="B28" s="17">
        <v>2200</v>
      </c>
      <c r="C28" s="31">
        <f>Blad1!B27*((('Lisa '!$C$4-'Lisa '!$E$4)/(LN(('Lisa '!$C$4-'Lisa '!$G$4)/('Lisa '!$E$4-'Lisa '!$G$4))))/49.8329)^Blad1!$C$15</f>
        <v>166.70215911279061</v>
      </c>
      <c r="D28" s="31">
        <f>Blad1!D27*((('Lisa '!$C$4-'Lisa '!$E$4)/(LN(('Lisa '!$C$4-'Lisa '!$G$4)/('Lisa '!$E$4-'Lisa '!$G$4))))/49.8329)^Blad1!$E$15</f>
        <v>298.72682533928571</v>
      </c>
      <c r="E28" s="31">
        <f>Blad1!F27*((('Lisa '!$C$4-'Lisa '!$E$4)/(LN(('Lisa '!$C$4-'Lisa '!$G$4)/('Lisa '!$E$4-'Lisa '!$G$4))))/49.8329)^Blad1!$G$15</f>
        <v>364.75103868055487</v>
      </c>
      <c r="F28" s="31">
        <f>Blad1!H27*((('Lisa '!$C$4-'Lisa '!$E$4)/(LN(('Lisa '!$C$4-'Lisa '!$G$4)/('Lisa '!$E$4-'Lisa '!$G$4))))/49.8329)^Blad1!$I$15</f>
        <v>396.55519896387312</v>
      </c>
      <c r="G28" s="31">
        <f>Blad1!J27*((('Lisa '!$C$4-'Lisa '!$E$4)/(LN(('Lisa '!$C$4-'Lisa '!$G$4)/('Lisa '!$E$4-'Lisa '!$G$4))))/49.8329)^Blad1!$K$15</f>
        <v>518.54584974315117</v>
      </c>
      <c r="H28" s="31">
        <f>Blad1!L27*((('Lisa '!$C$4-'Lisa '!$E$4)/(LN(('Lisa '!$C$4-'Lisa '!$G$4)/('Lisa '!$E$4-'Lisa '!$G$4))))/49.8329)^Blad1!$M$15</f>
        <v>594.28424502023972</v>
      </c>
      <c r="I28" s="31">
        <f>Blad1!N27*((('Lisa '!$C$4-'Lisa '!$E$4)/(LN(('Lisa '!$C$4-'Lisa '!$G$4)/('Lisa '!$E$4-'Lisa '!$G$4))))/49.8329)^Blad1!$O$15</f>
        <v>807.01773582241492</v>
      </c>
      <c r="J28" s="31">
        <f>Blad1!P27*((('Lisa '!$C$4-'Lisa '!$E$4)/(LN(('Lisa '!$C$4-'Lisa '!$G$4)/('Lisa '!$E$4-'Lisa '!$G$4))))/49.8329)^Blad1!$Q$15</f>
        <v>1021.6291180825315</v>
      </c>
      <c r="K28" s="48"/>
      <c r="L28" s="24"/>
    </row>
    <row r="29" spans="2:12" x14ac:dyDescent="0.2">
      <c r="B29" s="17">
        <v>2300</v>
      </c>
      <c r="C29" s="31">
        <f>Blad1!B28*((('Lisa '!$C$4-'Lisa '!$E$4)/(LN(('Lisa '!$C$4-'Lisa '!$G$4)/('Lisa '!$E$4-'Lisa '!$G$4))))/49.8329)^Blad1!$C$15</f>
        <v>174.27952998155385</v>
      </c>
      <c r="D29" s="31">
        <f>Blad1!D28*((('Lisa '!$C$4-'Lisa '!$E$4)/(LN(('Lisa '!$C$4-'Lisa '!$G$4)/('Lisa '!$E$4-'Lisa '!$G$4))))/49.8329)^Blad1!$E$15</f>
        <v>312.30531740016238</v>
      </c>
      <c r="E29" s="31">
        <f>Blad1!F28*((('Lisa '!$C$4-'Lisa '!$E$4)/(LN(('Lisa '!$C$4-'Lisa '!$G$4)/('Lisa '!$E$4-'Lisa '!$G$4))))/49.8329)^Blad1!$G$15</f>
        <v>381.33063134785277</v>
      </c>
      <c r="F29" s="31">
        <f>Blad1!H28*((('Lisa '!$C$4-'Lisa '!$E$4)/(LN(('Lisa '!$C$4-'Lisa '!$G$4)/('Lisa '!$E$4-'Lisa '!$G$4))))/49.8329)^Blad1!$I$15</f>
        <v>414.58043528041276</v>
      </c>
      <c r="G29" s="31">
        <f>Blad1!J28*((('Lisa '!$C$4-'Lisa '!$E$4)/(LN(('Lisa '!$C$4-'Lisa '!$G$4)/('Lisa '!$E$4-'Lisa '!$G$4))))/49.8329)^Blad1!$K$15</f>
        <v>542.11611564056716</v>
      </c>
      <c r="H29" s="31">
        <f>Blad1!L28*((('Lisa '!$C$4-'Lisa '!$E$4)/(LN(('Lisa '!$C$4-'Lisa '!$G$4)/('Lisa '!$E$4-'Lisa '!$G$4))))/49.8329)^Blad1!$M$15</f>
        <v>621.29716524843241</v>
      </c>
      <c r="I29" s="31">
        <f>Blad1!N28*((('Lisa '!$C$4-'Lisa '!$E$4)/(LN(('Lisa '!$C$4-'Lisa '!$G$4)/('Lisa '!$E$4-'Lisa '!$G$4))))/49.8329)^Blad1!$O$15</f>
        <v>843.70036017797906</v>
      </c>
      <c r="J29" s="31">
        <f>Blad1!P28*((('Lisa '!$C$4-'Lisa '!$E$4)/(LN(('Lisa '!$C$4-'Lisa '!$G$4)/('Lisa '!$E$4-'Lisa '!$G$4))))/49.8329)^Blad1!$Q$15</f>
        <v>1068.066805268101</v>
      </c>
      <c r="K29" s="48"/>
      <c r="L29" s="24"/>
    </row>
    <row r="30" spans="2:12" x14ac:dyDescent="0.2">
      <c r="B30" s="17">
        <v>2400</v>
      </c>
      <c r="C30" s="31">
        <f>Blad1!B29*((('Lisa '!$C$4-'Lisa '!$E$4)/(LN(('Lisa '!$C$4-'Lisa '!$G$4)/('Lisa '!$E$4-'Lisa '!$G$4))))/49.8329)^Blad1!$C$15</f>
        <v>181.85690085031703</v>
      </c>
      <c r="D30" s="31">
        <f>Blad1!D29*((('Lisa '!$C$4-'Lisa '!$E$4)/(LN(('Lisa '!$C$4-'Lisa '!$G$4)/('Lisa '!$E$4-'Lisa '!$G$4))))/49.8329)^Blad1!$E$15</f>
        <v>325.88380946103894</v>
      </c>
      <c r="E30" s="31">
        <f>Blad1!F29*((('Lisa '!$C$4-'Lisa '!$E$4)/(LN(('Lisa '!$C$4-'Lisa '!$G$4)/('Lisa '!$E$4-'Lisa '!$G$4))))/49.8329)^Blad1!$G$15</f>
        <v>397.91022401515079</v>
      </c>
      <c r="F30" s="31">
        <f>Blad1!H29*((('Lisa '!$C$4-'Lisa '!$E$4)/(LN(('Lisa '!$C$4-'Lisa '!$G$4)/('Lisa '!$E$4-'Lisa '!$G$4))))/49.8329)^Blad1!$I$15</f>
        <v>432.60567159695245</v>
      </c>
      <c r="G30" s="31">
        <f>Blad1!J29*((('Lisa '!$C$4-'Lisa '!$E$4)/(LN(('Lisa '!$C$4-'Lisa '!$G$4)/('Lisa '!$E$4-'Lisa '!$G$4))))/49.8329)^Blad1!$K$15</f>
        <v>565.68638153798304</v>
      </c>
      <c r="H30" s="31">
        <f>Blad1!L29*((('Lisa '!$C$4-'Lisa '!$E$4)/(LN(('Lisa '!$C$4-'Lisa '!$G$4)/('Lisa '!$E$4-'Lisa '!$G$4))))/49.8329)^Blad1!$M$15</f>
        <v>648.31008547662509</v>
      </c>
      <c r="I30" s="31">
        <f>Blad1!N29*((('Lisa '!$C$4-'Lisa '!$E$4)/(LN(('Lisa '!$C$4-'Lisa '!$G$4)/('Lisa '!$E$4-'Lisa '!$G$4))))/49.8329)^Blad1!$O$15</f>
        <v>880.38298453354344</v>
      </c>
      <c r="J30" s="31">
        <f>Blad1!P29*((('Lisa '!$C$4-'Lisa '!$E$4)/(LN(('Lisa '!$C$4-'Lisa '!$G$4)/('Lisa '!$E$4-'Lisa '!$G$4))))/49.8329)^Blad1!$Q$15</f>
        <v>1114.5044924536705</v>
      </c>
      <c r="L30" s="55"/>
    </row>
    <row r="31" spans="2:12" x14ac:dyDescent="0.2">
      <c r="B31" s="17">
        <v>2500</v>
      </c>
      <c r="C31" s="31">
        <f>Blad1!B30*((('Lisa '!$C$4-'Lisa '!$E$4)/(LN(('Lisa '!$C$4-'Lisa '!$G$4)/('Lisa '!$E$4-'Lisa '!$G$4))))/49.8329)^Blad1!$C$15</f>
        <v>189.43427171908027</v>
      </c>
      <c r="D31" s="31">
        <f>Blad1!D30*((('Lisa '!$C$4-'Lisa '!$E$4)/(LN(('Lisa '!$C$4-'Lisa '!$G$4)/('Lisa '!$E$4-'Lisa '!$G$4))))/49.8329)^Blad1!$E$15</f>
        <v>339.46230152191561</v>
      </c>
      <c r="E31" s="31">
        <f>Blad1!F30*((('Lisa '!$C$4-'Lisa '!$E$4)/(LN(('Lisa '!$C$4-'Lisa '!$G$4)/('Lisa '!$E$4-'Lisa '!$G$4))))/49.8329)^Blad1!$G$15</f>
        <v>414.48981668244869</v>
      </c>
      <c r="F31" s="31">
        <f>Blad1!H30*((('Lisa '!$C$4-'Lisa '!$E$4)/(LN(('Lisa '!$C$4-'Lisa '!$G$4)/('Lisa '!$E$4-'Lisa '!$G$4))))/49.8329)^Blad1!$I$15</f>
        <v>450.63090791349214</v>
      </c>
      <c r="G31" s="31">
        <f>Blad1!J30*((('Lisa '!$C$4-'Lisa '!$E$4)/(LN(('Lisa '!$C$4-'Lisa '!$G$4)/('Lisa '!$E$4-'Lisa '!$G$4))))/49.8329)^Blad1!$K$15</f>
        <v>589.25664743539903</v>
      </c>
      <c r="H31" s="31">
        <f>Blad1!L30*((('Lisa '!$C$4-'Lisa '!$E$4)/(LN(('Lisa '!$C$4-'Lisa '!$G$4)/('Lisa '!$E$4-'Lisa '!$G$4))))/49.8329)^Blad1!$M$15</f>
        <v>675.32300570481789</v>
      </c>
      <c r="I31" s="31">
        <f>Blad1!N30*((('Lisa '!$C$4-'Lisa '!$E$4)/(LN(('Lisa '!$C$4-'Lisa '!$G$4)/('Lisa '!$E$4-'Lisa '!$G$4))))/49.8329)^Blad1!$O$15</f>
        <v>917.06560888910781</v>
      </c>
      <c r="J31" s="31">
        <f>Blad1!P30*((('Lisa '!$C$4-'Lisa '!$E$4)/(LN(('Lisa '!$C$4-'Lisa '!$G$4)/('Lisa '!$E$4-'Lisa '!$G$4))))/49.8329)^Blad1!$Q$15</f>
        <v>1160.9421796392403</v>
      </c>
      <c r="L31" s="55"/>
    </row>
    <row r="32" spans="2:12" x14ac:dyDescent="0.2">
      <c r="B32" s="17">
        <v>2600</v>
      </c>
      <c r="C32" s="31">
        <f>Blad1!B31*((('Lisa '!$C$4-'Lisa '!$E$4)/(LN(('Lisa '!$C$4-'Lisa '!$G$4)/('Lisa '!$E$4-'Lisa '!$G$4))))/49.8329)^Blad1!$C$15</f>
        <v>197.01164258784348</v>
      </c>
      <c r="D32" s="31">
        <f>Blad1!D31*((('Lisa '!$C$4-'Lisa '!$E$4)/(LN(('Lisa '!$C$4-'Lisa '!$G$4)/('Lisa '!$E$4-'Lisa '!$G$4))))/49.8329)^Blad1!$E$15</f>
        <v>353.04079358279228</v>
      </c>
      <c r="E32" s="31">
        <f>Blad1!F31*((('Lisa '!$C$4-'Lisa '!$E$4)/(LN(('Lisa '!$C$4-'Lisa '!$G$4)/('Lisa '!$E$4-'Lisa '!$G$4))))/49.8329)^Blad1!$G$15</f>
        <v>431.06940934974665</v>
      </c>
      <c r="F32" s="31">
        <f>Blad1!H31*((('Lisa '!$C$4-'Lisa '!$E$4)/(LN(('Lisa '!$C$4-'Lisa '!$G$4)/('Lisa '!$E$4-'Lisa '!$G$4))))/49.8329)^Blad1!$I$15</f>
        <v>468.65614423003183</v>
      </c>
      <c r="G32" s="31">
        <f>Blad1!J31*((('Lisa '!$C$4-'Lisa '!$E$4)/(LN(('Lisa '!$C$4-'Lisa '!$G$4)/('Lisa '!$E$4-'Lisa '!$G$4))))/49.8329)^Blad1!$K$15</f>
        <v>612.82691333281502</v>
      </c>
      <c r="H32" s="31">
        <f>Blad1!L31*((('Lisa '!$C$4-'Lisa '!$E$4)/(LN(('Lisa '!$C$4-'Lisa '!$G$4)/('Lisa '!$E$4-'Lisa '!$G$4))))/49.8329)^Blad1!$M$15</f>
        <v>702.33592593301057</v>
      </c>
      <c r="I32" s="31">
        <f>Blad1!N31*((('Lisa '!$C$4-'Lisa '!$E$4)/(LN(('Lisa '!$C$4-'Lisa '!$G$4)/('Lisa '!$E$4-'Lisa '!$G$4))))/49.8329)^Blad1!$O$15</f>
        <v>953.74823324467218</v>
      </c>
      <c r="J32" s="31">
        <f>Blad1!P31*((('Lisa '!$C$4-'Lisa '!$E$4)/(LN(('Lisa '!$C$4-'Lisa '!$G$4)/('Lisa '!$E$4-'Lisa '!$G$4))))/49.8329)^Blad1!$Q$15</f>
        <v>1207.3798668248101</v>
      </c>
    </row>
    <row r="33" spans="2:10" x14ac:dyDescent="0.2">
      <c r="B33" s="17">
        <v>2700</v>
      </c>
      <c r="C33" s="31">
        <f>Blad1!B32*((('Lisa '!$C$4-'Lisa '!$E$4)/(LN(('Lisa '!$C$4-'Lisa '!$G$4)/('Lisa '!$E$4-'Lisa '!$G$4))))/49.8329)^Blad1!$C$15</f>
        <v>204.58901345660666</v>
      </c>
      <c r="D33" s="31">
        <f>Blad1!D32*((('Lisa '!$C$4-'Lisa '!$E$4)/(LN(('Lisa '!$C$4-'Lisa '!$G$4)/('Lisa '!$E$4-'Lisa '!$G$4))))/49.8329)^Blad1!$E$15</f>
        <v>366.61928564366883</v>
      </c>
      <c r="E33" s="31">
        <f>Blad1!F32*((('Lisa '!$C$4-'Lisa '!$E$4)/(LN(('Lisa '!$C$4-'Lisa '!$G$4)/('Lisa '!$E$4-'Lisa '!$G$4))))/49.8329)^Blad1!$G$15</f>
        <v>447.64900201704461</v>
      </c>
      <c r="F33" s="31">
        <f>Blad1!H32*((('Lisa '!$C$4-'Lisa '!$E$4)/(LN(('Lisa '!$C$4-'Lisa '!$G$4)/('Lisa '!$E$4-'Lisa '!$G$4))))/49.8329)^Blad1!$I$15</f>
        <v>486.68138054657152</v>
      </c>
      <c r="G33" s="31">
        <f>Blad1!J32*((('Lisa '!$C$4-'Lisa '!$E$4)/(LN(('Lisa '!$C$4-'Lisa '!$G$4)/('Lisa '!$E$4-'Lisa '!$G$4))))/49.8329)^Blad1!$K$15</f>
        <v>636.39717923023102</v>
      </c>
      <c r="H33" s="31">
        <f>Blad1!L32*((('Lisa '!$C$4-'Lisa '!$E$4)/(LN(('Lisa '!$C$4-'Lisa '!$G$4)/('Lisa '!$E$4-'Lisa '!$G$4))))/49.8329)^Blad1!$M$15</f>
        <v>729.34884616120326</v>
      </c>
      <c r="I33" s="31">
        <f>Blad1!N32*((('Lisa '!$C$4-'Lisa '!$E$4)/(LN(('Lisa '!$C$4-'Lisa '!$G$4)/('Lisa '!$E$4-'Lisa '!$G$4))))/49.8329)^Blad1!$O$15</f>
        <v>990.43085760023644</v>
      </c>
      <c r="J33" s="31">
        <f>Blad1!P32*((('Lisa '!$C$4-'Lisa '!$E$4)/(LN(('Lisa '!$C$4-'Lisa '!$G$4)/('Lisa '!$E$4-'Lisa '!$G$4))))/49.8329)^Blad1!$Q$15</f>
        <v>1253.8175540103796</v>
      </c>
    </row>
    <row r="34" spans="2:10" x14ac:dyDescent="0.2">
      <c r="B34" s="17">
        <v>2800</v>
      </c>
      <c r="C34" s="31">
        <f>Blad1!B33*((('Lisa '!$C$4-'Lisa '!$E$4)/(LN(('Lisa '!$C$4-'Lisa '!$G$4)/('Lisa '!$E$4-'Lisa '!$G$4))))/49.8329)^Blad1!$C$15</f>
        <v>212.1663843253699</v>
      </c>
      <c r="D34" s="31">
        <f>Blad1!D33*((('Lisa '!$C$4-'Lisa '!$E$4)/(LN(('Lisa '!$C$4-'Lisa '!$G$4)/('Lisa '!$E$4-'Lisa '!$G$4))))/49.8329)^Blad1!$E$15</f>
        <v>380.1977777045455</v>
      </c>
      <c r="E34" s="31">
        <f>Blad1!F33*((('Lisa '!$C$4-'Lisa '!$E$4)/(LN(('Lisa '!$C$4-'Lisa '!$G$4)/('Lisa '!$E$4-'Lisa '!$G$4))))/49.8329)^Blad1!$G$15</f>
        <v>464.22859468434257</v>
      </c>
      <c r="F34" s="31">
        <f>Blad1!H33*((('Lisa '!$C$4-'Lisa '!$E$4)/(LN(('Lisa '!$C$4-'Lisa '!$G$4)/('Lisa '!$E$4-'Lisa '!$G$4))))/49.8329)^Blad1!$I$15</f>
        <v>504.70661686311121</v>
      </c>
      <c r="G34" s="31">
        <f>Blad1!J33*((('Lisa '!$C$4-'Lisa '!$E$4)/(LN(('Lisa '!$C$4-'Lisa '!$G$4)/('Lisa '!$E$4-'Lisa '!$G$4))))/49.8329)^Blad1!$K$15</f>
        <v>659.9674451276469</v>
      </c>
      <c r="H34" s="31">
        <f>Blad1!L33*((('Lisa '!$C$4-'Lisa '!$E$4)/(LN(('Lisa '!$C$4-'Lisa '!$G$4)/('Lisa '!$E$4-'Lisa '!$G$4))))/49.8329)^Blad1!$M$15</f>
        <v>756.36176638939594</v>
      </c>
      <c r="I34" s="31">
        <f>Blad1!N33*((('Lisa '!$C$4-'Lisa '!$E$4)/(LN(('Lisa '!$C$4-'Lisa '!$G$4)/('Lisa '!$E$4-'Lisa '!$G$4))))/49.8329)^Blad1!$O$15</f>
        <v>1027.1134819558006</v>
      </c>
      <c r="J34" s="31">
        <f>Blad1!P33*((('Lisa '!$C$4-'Lisa '!$E$4)/(LN(('Lisa '!$C$4-'Lisa '!$G$4)/('Lisa '!$E$4-'Lisa '!$G$4))))/49.8329)^Blad1!$Q$15</f>
        <v>1300.2552411959491</v>
      </c>
    </row>
    <row r="35" spans="2:10" x14ac:dyDescent="0.2">
      <c r="B35" s="17">
        <v>2900</v>
      </c>
      <c r="C35" s="31">
        <f>Blad1!B34*((('Lisa '!$C$4-'Lisa '!$E$4)/(LN(('Lisa '!$C$4-'Lisa '!$G$4)/('Lisa '!$E$4-'Lisa '!$G$4))))/49.8329)^Blad1!$C$15</f>
        <v>219.74375519413309</v>
      </c>
      <c r="D35" s="31">
        <f>Blad1!D34*((('Lisa '!$C$4-'Lisa '!$E$4)/(LN(('Lisa '!$C$4-'Lisa '!$G$4)/('Lisa '!$E$4-'Lisa '!$G$4))))/49.8329)^Blad1!$E$15</f>
        <v>393.77626976542206</v>
      </c>
      <c r="E35" s="31">
        <f>Blad1!F34*((('Lisa '!$C$4-'Lisa '!$E$4)/(LN(('Lisa '!$C$4-'Lisa '!$G$4)/('Lisa '!$E$4-'Lisa '!$G$4))))/49.8329)^Blad1!$G$15</f>
        <v>480.80818735164053</v>
      </c>
      <c r="F35" s="31">
        <f>Blad1!H34*((('Lisa '!$C$4-'Lisa '!$E$4)/(LN(('Lisa '!$C$4-'Lisa '!$G$4)/('Lisa '!$E$4-'Lisa '!$G$4))))/49.8329)^Blad1!$I$15</f>
        <v>522.7318531796509</v>
      </c>
      <c r="G35" s="31">
        <f>Blad1!J34*((('Lisa '!$C$4-'Lisa '!$E$4)/(LN(('Lisa '!$C$4-'Lisa '!$G$4)/('Lisa '!$E$4-'Lisa '!$G$4))))/49.8329)^Blad1!$K$15</f>
        <v>683.537711025063</v>
      </c>
      <c r="H35" s="31">
        <f>Blad1!L34*((('Lisa '!$C$4-'Lisa '!$E$4)/(LN(('Lisa '!$C$4-'Lisa '!$G$4)/('Lisa '!$E$4-'Lisa '!$G$4))))/49.8329)^Blad1!$M$15</f>
        <v>783.37468661758874</v>
      </c>
      <c r="I35" s="31">
        <f>Blad1!N34*((('Lisa '!$C$4-'Lisa '!$E$4)/(LN(('Lisa '!$C$4-'Lisa '!$G$4)/('Lisa '!$E$4-'Lisa '!$G$4))))/49.8329)^Blad1!$O$15</f>
        <v>1063.7961063113651</v>
      </c>
      <c r="J35" s="31">
        <f>Blad1!P34*((('Lisa '!$C$4-'Lisa '!$E$4)/(LN(('Lisa '!$C$4-'Lisa '!$G$4)/('Lisa '!$E$4-'Lisa '!$G$4))))/49.8329)^Blad1!$Q$15</f>
        <v>1346.6929283815186</v>
      </c>
    </row>
    <row r="36" spans="2:10" x14ac:dyDescent="0.2">
      <c r="B36" s="17">
        <v>3000</v>
      </c>
      <c r="C36" s="31">
        <f>Blad1!B35*((('Lisa '!$C$4-'Lisa '!$E$4)/(LN(('Lisa '!$C$4-'Lisa '!$G$4)/('Lisa '!$E$4-'Lisa '!$G$4))))/49.8329)^Blad1!$C$15</f>
        <v>227.3211260628963</v>
      </c>
      <c r="D36" s="31">
        <f>Blad1!D35*((('Lisa '!$C$4-'Lisa '!$E$4)/(LN(('Lisa '!$C$4-'Lisa '!$G$4)/('Lisa '!$E$4-'Lisa '!$G$4))))/49.8329)^Blad1!$E$15</f>
        <v>407.35476182629873</v>
      </c>
      <c r="E36" s="31">
        <f>Blad1!F35*((('Lisa '!$C$4-'Lisa '!$E$4)/(LN(('Lisa '!$C$4-'Lisa '!$G$4)/('Lisa '!$E$4-'Lisa '!$G$4))))/49.8329)^Blad1!$G$15</f>
        <v>497.38778001893843</v>
      </c>
      <c r="F36" s="31">
        <f>Blad1!H35*((('Lisa '!$C$4-'Lisa '!$E$4)/(LN(('Lisa '!$C$4-'Lisa '!$G$4)/('Lisa '!$E$4-'Lisa '!$G$4))))/49.8329)^Blad1!$I$15</f>
        <v>540.75708949619059</v>
      </c>
      <c r="G36" s="31">
        <f>Blad1!J35*((('Lisa '!$C$4-'Lisa '!$E$4)/(LN(('Lisa '!$C$4-'Lisa '!$G$4)/('Lisa '!$E$4-'Lisa '!$G$4))))/49.8329)^Blad1!$K$15</f>
        <v>707.10797692247888</v>
      </c>
      <c r="H36" s="31">
        <f>Blad1!L35*((('Lisa '!$C$4-'Lisa '!$E$4)/(LN(('Lisa '!$C$4-'Lisa '!$G$4)/('Lisa '!$E$4-'Lisa '!$G$4))))/49.8329)^Blad1!$M$15</f>
        <v>810.38760684578142</v>
      </c>
      <c r="I36" s="31">
        <f>Blad1!N35*((('Lisa '!$C$4-'Lisa '!$E$4)/(LN(('Lisa '!$C$4-'Lisa '!$G$4)/('Lisa '!$E$4-'Lisa '!$G$4))))/49.8329)^Blad1!$O$15</f>
        <v>1100.4787306669293</v>
      </c>
      <c r="J36" s="31">
        <f>Blad1!P35*((('Lisa '!$C$4-'Lisa '!$E$4)/(LN(('Lisa '!$C$4-'Lisa '!$G$4)/('Lisa '!$E$4-'Lisa '!$G$4))))/49.8329)^Blad1!$Q$15</f>
        <v>1393.1306155670884</v>
      </c>
    </row>
    <row r="37" spans="2:10" x14ac:dyDescent="0.2">
      <c r="B37" s="17">
        <v>3200</v>
      </c>
      <c r="C37" s="31">
        <f>Blad1!B36*((('Lisa '!$C$4-'Lisa '!$E$4)/(LN(('Lisa '!$C$4-'Lisa '!$G$4)/('Lisa '!$E$4-'Lisa '!$G$4))))/49.8329)^Blad1!$C$15</f>
        <v>242.47586780042272</v>
      </c>
      <c r="D37" s="31">
        <f>Blad1!D36*((('Lisa '!$C$4-'Lisa '!$E$4)/(LN(('Lisa '!$C$4-'Lisa '!$G$4)/('Lisa '!$E$4-'Lisa '!$G$4))))/49.8329)^Blad1!$E$15</f>
        <v>434.51174594805195</v>
      </c>
      <c r="E37" s="31">
        <f>Blad1!F36*((('Lisa '!$C$4-'Lisa '!$E$4)/(LN(('Lisa '!$C$4-'Lisa '!$G$4)/('Lisa '!$E$4-'Lisa '!$G$4))))/49.8329)^Blad1!$G$15</f>
        <v>530.54696535353435</v>
      </c>
      <c r="F37" s="31">
        <f>Blad1!H36*((('Lisa '!$C$4-'Lisa '!$E$4)/(LN(('Lisa '!$C$4-'Lisa '!$G$4)/('Lisa '!$E$4-'Lisa '!$G$4))))/49.8329)^Blad1!$I$15</f>
        <v>576.80756212926997</v>
      </c>
      <c r="G37" s="31">
        <f>Blad1!J36*((('Lisa '!$C$4-'Lisa '!$E$4)/(LN(('Lisa '!$C$4-'Lisa '!$G$4)/('Lisa '!$E$4-'Lisa '!$G$4))))/49.8329)^Blad1!$K$15</f>
        <v>754.24850871731087</v>
      </c>
      <c r="H37" s="31">
        <f>Blad1!L36*((('Lisa '!$C$4-'Lisa '!$E$4)/(LN(('Lisa '!$C$4-'Lisa '!$G$4)/('Lisa '!$E$4-'Lisa '!$G$4))))/49.8329)^Blad1!$M$15</f>
        <v>864.41344730216679</v>
      </c>
      <c r="I37" s="31">
        <f>Blad1!N36*((('Lisa '!$C$4-'Lisa '!$E$4)/(LN(('Lisa '!$C$4-'Lisa '!$G$4)/('Lisa '!$E$4-'Lisa '!$G$4))))/49.8329)^Blad1!$O$15</f>
        <v>1173.8439793780581</v>
      </c>
      <c r="J37" s="31">
        <f>Blad1!P36*((('Lisa '!$C$4-'Lisa '!$E$4)/(LN(('Lisa '!$C$4-'Lisa '!$G$4)/('Lisa '!$E$4-'Lisa '!$G$4))))/49.8329)^Blad1!$Q$15</f>
        <v>1486.0059899382277</v>
      </c>
    </row>
    <row r="38" spans="2:10" x14ac:dyDescent="0.2">
      <c r="B38" s="17">
        <v>3400</v>
      </c>
      <c r="C38" s="31">
        <f>Blad1!B37*((('Lisa '!$C$4-'Lisa '!$E$4)/(LN(('Lisa '!$C$4-'Lisa '!$G$4)/('Lisa '!$E$4-'Lisa '!$G$4))))/49.8329)^Blad1!$C$15</f>
        <v>257.63060953794911</v>
      </c>
      <c r="D38" s="31">
        <f>Blad1!D37*((('Lisa '!$C$4-'Lisa '!$E$4)/(LN(('Lisa '!$C$4-'Lisa '!$G$4)/('Lisa '!$E$4-'Lisa '!$G$4))))/49.8329)^Blad1!$E$15</f>
        <v>461.66873006980518</v>
      </c>
      <c r="E38" s="31">
        <f>Blad1!F37*((('Lisa '!$C$4-'Lisa '!$E$4)/(LN(('Lisa '!$C$4-'Lisa '!$G$4)/('Lisa '!$E$4-'Lisa '!$G$4))))/49.8329)^Blad1!$G$15</f>
        <v>563.70615068813026</v>
      </c>
      <c r="F38" s="31">
        <f>Blad1!H37*((('Lisa '!$C$4-'Lisa '!$E$4)/(LN(('Lisa '!$C$4-'Lisa '!$G$4)/('Lisa '!$E$4-'Lisa '!$G$4))))/49.8329)^Blad1!$I$15</f>
        <v>612.85803476234935</v>
      </c>
      <c r="G38" s="31">
        <f>Blad1!J37*((('Lisa '!$C$4-'Lisa '!$E$4)/(LN(('Lisa '!$C$4-'Lisa '!$G$4)/('Lisa '!$E$4-'Lisa '!$G$4))))/49.8329)^Blad1!$K$15</f>
        <v>801.38904051214274</v>
      </c>
      <c r="H38" s="31">
        <f>Blad1!L37*((('Lisa '!$C$4-'Lisa '!$E$4)/(LN(('Lisa '!$C$4-'Lisa '!$G$4)/('Lisa '!$E$4-'Lisa '!$G$4))))/49.8329)^Blad1!$M$15</f>
        <v>918.43928775855227</v>
      </c>
      <c r="I38" s="31">
        <f>Blad1!N37*((('Lisa '!$C$4-'Lisa '!$E$4)/(LN(('Lisa '!$C$4-'Lisa '!$G$4)/('Lisa '!$E$4-'Lisa '!$G$4))))/49.8329)^Blad1!$O$15</f>
        <v>1247.2092280891868</v>
      </c>
      <c r="J38" s="31">
        <f>Blad1!P37*((('Lisa '!$C$4-'Lisa '!$E$4)/(LN(('Lisa '!$C$4-'Lisa '!$G$4)/('Lisa '!$E$4-'Lisa '!$G$4))))/49.8329)^Blad1!$Q$15</f>
        <v>1578.8813643093667</v>
      </c>
    </row>
    <row r="39" spans="2:10" x14ac:dyDescent="0.2">
      <c r="B39" s="17">
        <v>3600</v>
      </c>
      <c r="C39" s="31">
        <f>Blad1!B38*((('Lisa '!$C$4-'Lisa '!$E$4)/(LN(('Lisa '!$C$4-'Lisa '!$G$4)/('Lisa '!$E$4-'Lisa '!$G$4))))/49.8329)^Blad1!$C$15</f>
        <v>272.78535127547559</v>
      </c>
      <c r="D39" s="31">
        <f>Blad1!D38*((('Lisa '!$C$4-'Lisa '!$E$4)/(LN(('Lisa '!$C$4-'Lisa '!$G$4)/('Lisa '!$E$4-'Lisa '!$G$4))))/49.8329)^Blad1!$E$15</f>
        <v>488.82571419155852</v>
      </c>
      <c r="E39" s="31">
        <f>Blad1!F38*((('Lisa '!$C$4-'Lisa '!$E$4)/(LN(('Lisa '!$C$4-'Lisa '!$G$4)/('Lisa '!$E$4-'Lisa '!$G$4))))/49.8329)^Blad1!$G$15</f>
        <v>596.86533602272607</v>
      </c>
      <c r="F39" s="31">
        <f>Blad1!H38*((('Lisa '!$C$4-'Lisa '!$E$4)/(LN(('Lisa '!$C$4-'Lisa '!$G$4)/('Lisa '!$E$4-'Lisa '!$G$4))))/49.8329)^Blad1!$I$15</f>
        <v>648.90850739542873</v>
      </c>
      <c r="G39" s="31">
        <f>Blad1!J38*((('Lisa '!$C$4-'Lisa '!$E$4)/(LN(('Lisa '!$C$4-'Lisa '!$G$4)/('Lisa '!$E$4-'Lisa '!$G$4))))/49.8329)^Blad1!$K$15</f>
        <v>848.52957230697461</v>
      </c>
      <c r="H39" s="31">
        <f>Blad1!L38*((('Lisa '!$C$4-'Lisa '!$E$4)/(LN(('Lisa '!$C$4-'Lisa '!$G$4)/('Lisa '!$E$4-'Lisa '!$G$4))))/49.8329)^Blad1!$M$15</f>
        <v>972.46512821493775</v>
      </c>
      <c r="I39" s="31">
        <f>Blad1!N38*((('Lisa '!$C$4-'Lisa '!$E$4)/(LN(('Lisa '!$C$4-'Lisa '!$G$4)/('Lisa '!$E$4-'Lisa '!$G$4))))/49.8329)^Blad1!$O$15</f>
        <v>1320.5744768003151</v>
      </c>
      <c r="J39" s="31">
        <f>Blad1!P38*((('Lisa '!$C$4-'Lisa '!$E$4)/(LN(('Lisa '!$C$4-'Lisa '!$G$4)/('Lisa '!$E$4-'Lisa '!$G$4))))/49.8329)^Blad1!$Q$15</f>
        <v>1671.756738680506</v>
      </c>
    </row>
    <row r="40" spans="2:10" x14ac:dyDescent="0.2">
      <c r="B40" s="17">
        <v>3800</v>
      </c>
      <c r="C40" s="31">
        <f>Blad1!B39*((('Lisa '!$C$4-'Lisa '!$E$4)/(LN(('Lisa '!$C$4-'Lisa '!$G$4)/('Lisa '!$E$4-'Lisa '!$G$4))))/49.8329)^Blad1!$C$15</f>
        <v>287.94009301300201</v>
      </c>
      <c r="D40" s="31">
        <f>Blad1!D39*((('Lisa '!$C$4-'Lisa '!$E$4)/(LN(('Lisa '!$C$4-'Lisa '!$G$4)/('Lisa '!$E$4-'Lisa '!$G$4))))/49.8329)^Blad1!$E$15</f>
        <v>515.98269831331174</v>
      </c>
      <c r="E40" s="31">
        <f>Blad1!F39*((('Lisa '!$C$4-'Lisa '!$E$4)/(LN(('Lisa '!$C$4-'Lisa '!$G$4)/('Lisa '!$E$4-'Lisa '!$G$4))))/49.8329)^Blad1!$G$15</f>
        <v>630.0245213573221</v>
      </c>
      <c r="F40" s="31">
        <f>Blad1!H39*((('Lisa '!$C$4-'Lisa '!$E$4)/(LN(('Lisa '!$C$4-'Lisa '!$G$4)/('Lisa '!$E$4-'Lisa '!$G$4))))/49.8329)^Blad1!$I$15</f>
        <v>684.95898002850811</v>
      </c>
      <c r="G40" s="31">
        <f>Blad1!J39*((('Lisa '!$C$4-'Lisa '!$E$4)/(LN(('Lisa '!$C$4-'Lisa '!$G$4)/('Lisa '!$E$4-'Lisa '!$G$4))))/49.8329)^Blad1!$K$15</f>
        <v>895.6701041018066</v>
      </c>
      <c r="H40" s="31">
        <f>Blad1!L39*((('Lisa '!$C$4-'Lisa '!$E$4)/(LN(('Lisa '!$C$4-'Lisa '!$G$4)/('Lisa '!$E$4-'Lisa '!$G$4))))/49.8329)^Blad1!$M$15</f>
        <v>1026.4909686713231</v>
      </c>
      <c r="I40" s="31">
        <f>Blad1!N39*((('Lisa '!$C$4-'Lisa '!$E$4)/(LN(('Lisa '!$C$4-'Lisa '!$G$4)/('Lisa '!$E$4-'Lisa '!$G$4))))/49.8329)^Blad1!$O$15</f>
        <v>1393.9397255114438</v>
      </c>
      <c r="J40" s="31">
        <f>Blad1!P39*((('Lisa '!$C$4-'Lisa '!$E$4)/(LN(('Lisa '!$C$4-'Lisa '!$G$4)/('Lisa '!$E$4-'Lisa '!$G$4))))/49.8329)^Blad1!$Q$15</f>
        <v>1764.6321130516451</v>
      </c>
    </row>
    <row r="41" spans="2:10" x14ac:dyDescent="0.2">
      <c r="B41" s="17">
        <v>4000</v>
      </c>
      <c r="C41" s="31">
        <f>Blad1!B40*((('Lisa '!$C$4-'Lisa '!$E$4)/(LN(('Lisa '!$C$4-'Lisa '!$G$4)/('Lisa '!$E$4-'Lisa '!$G$4))))/49.8329)^Blad1!$C$15</f>
        <v>303.09483475052843</v>
      </c>
      <c r="D41" s="31">
        <f>Blad1!D40*((('Lisa '!$C$4-'Lisa '!$E$4)/(LN(('Lisa '!$C$4-'Lisa '!$G$4)/('Lisa '!$E$4-'Lisa '!$G$4))))/49.8329)^Blad1!$E$15</f>
        <v>543.13968243506497</v>
      </c>
      <c r="E41" s="31">
        <f>Blad1!F40*((('Lisa '!$C$4-'Lisa '!$E$4)/(LN(('Lisa '!$C$4-'Lisa '!$G$4)/('Lisa '!$E$4-'Lisa '!$G$4))))/49.8329)^Blad1!$G$15</f>
        <v>663.18370669191791</v>
      </c>
      <c r="F41" s="31">
        <f>Blad1!H40*((('Lisa '!$C$4-'Lisa '!$E$4)/(LN(('Lisa '!$C$4-'Lisa '!$G$4)/('Lisa '!$E$4-'Lisa '!$G$4))))/49.8329)^Blad1!$I$15</f>
        <v>721.00945266158749</v>
      </c>
      <c r="G41" s="31">
        <f>Blad1!J40*((('Lisa '!$C$4-'Lisa '!$E$4)/(LN(('Lisa '!$C$4-'Lisa '!$G$4)/('Lisa '!$E$4-'Lisa '!$G$4))))/49.8329)^Blad1!$K$15</f>
        <v>942.81063589663847</v>
      </c>
      <c r="H41" s="31">
        <f>Blad1!L40*((('Lisa '!$C$4-'Lisa '!$E$4)/(LN(('Lisa '!$C$4-'Lisa '!$G$4)/('Lisa '!$E$4-'Lisa '!$G$4))))/49.8329)^Blad1!$M$15</f>
        <v>1080.5168091277085</v>
      </c>
      <c r="I41" s="31">
        <f>Blad1!N40*((('Lisa '!$C$4-'Lisa '!$E$4)/(LN(('Lisa '!$C$4-'Lisa '!$G$4)/('Lisa '!$E$4-'Lisa '!$G$4))))/49.8329)^Blad1!$O$15</f>
        <v>1467.3049742225726</v>
      </c>
      <c r="J41" s="31">
        <f>Blad1!P40*((('Lisa '!$C$4-'Lisa '!$E$4)/(LN(('Lisa '!$C$4-'Lisa '!$G$4)/('Lisa '!$E$4-'Lisa '!$G$4))))/49.8329)^Blad1!$Q$15</f>
        <v>1857.5074874227844</v>
      </c>
    </row>
    <row r="42" spans="2:10" x14ac:dyDescent="0.2">
      <c r="B42" s="17">
        <v>4200</v>
      </c>
      <c r="C42" s="31">
        <f>Blad1!B41*((('Lisa '!$C$4-'Lisa '!$E$4)/(LN(('Lisa '!$C$4-'Lisa '!$G$4)/('Lisa '!$E$4-'Lisa '!$G$4))))/49.8329)^Blad1!$C$15</f>
        <v>318.24957648805486</v>
      </c>
      <c r="D42" s="31">
        <f>Blad1!D41*((('Lisa '!$C$4-'Lisa '!$E$4)/(LN(('Lisa '!$C$4-'Lisa '!$G$4)/('Lisa '!$E$4-'Lisa '!$G$4))))/49.8329)^Blad1!$E$15</f>
        <v>570.2966665568182</v>
      </c>
      <c r="E42" s="31">
        <f>Blad1!F41*((('Lisa '!$C$4-'Lisa '!$E$4)/(LN(('Lisa '!$C$4-'Lisa '!$G$4)/('Lisa '!$E$4-'Lisa '!$G$4))))/49.8329)^Blad1!$G$15</f>
        <v>696.34289202651382</v>
      </c>
      <c r="F42" s="31">
        <f>Blad1!H41*((('Lisa '!$C$4-'Lisa '!$E$4)/(LN(('Lisa '!$C$4-'Lisa '!$G$4)/('Lisa '!$E$4-'Lisa '!$G$4))))/49.8329)^Blad1!$I$15</f>
        <v>757.05992529466687</v>
      </c>
      <c r="G42" s="31">
        <f>Blad1!J41*((('Lisa '!$C$4-'Lisa '!$E$4)/(LN(('Lisa '!$C$4-'Lisa '!$G$4)/('Lisa '!$E$4-'Lisa '!$G$4))))/49.8329)^Blad1!$K$15</f>
        <v>989.95116769147046</v>
      </c>
      <c r="H42" s="31">
        <f>Blad1!L41*((('Lisa '!$C$4-'Lisa '!$E$4)/(LN(('Lisa '!$C$4-'Lisa '!$G$4)/('Lisa '!$E$4-'Lisa '!$G$4))))/49.8329)^Blad1!$M$15</f>
        <v>1134.5426495840941</v>
      </c>
      <c r="I42" s="31">
        <f>Blad1!N41*((('Lisa '!$C$4-'Lisa '!$E$4)/(LN(('Lisa '!$C$4-'Lisa '!$G$4)/('Lisa '!$E$4-'Lisa '!$G$4))))/49.8329)^Blad1!$O$15</f>
        <v>1540.6702229337011</v>
      </c>
      <c r="J42" s="31">
        <f>Blad1!P41*((('Lisa '!$C$4-'Lisa '!$E$4)/(LN(('Lisa '!$C$4-'Lisa '!$G$4)/('Lisa '!$E$4-'Lisa '!$G$4))))/49.8329)^Blad1!$Q$15</f>
        <v>1950.3828617939239</v>
      </c>
    </row>
    <row r="43" spans="2:10" x14ac:dyDescent="0.2">
      <c r="B43" s="17">
        <v>4400</v>
      </c>
      <c r="C43" s="31">
        <f>Blad1!B42*((('Lisa '!$C$4-'Lisa '!$E$4)/(LN(('Lisa '!$C$4-'Lisa '!$G$4)/('Lisa '!$E$4-'Lisa '!$G$4))))/49.8329)^Blad1!$C$15</f>
        <v>333.40431822558122</v>
      </c>
      <c r="D43" s="31">
        <f>Blad1!D42*((('Lisa '!$C$4-'Lisa '!$E$4)/(LN(('Lisa '!$C$4-'Lisa '!$G$4)/('Lisa '!$E$4-'Lisa '!$G$4))))/49.8329)^Blad1!$E$15</f>
        <v>597.45365067857142</v>
      </c>
      <c r="E43" s="31">
        <f>Blad1!F42*((('Lisa '!$C$4-'Lisa '!$E$4)/(LN(('Lisa '!$C$4-'Lisa '!$G$4)/('Lisa '!$E$4-'Lisa '!$G$4))))/49.8329)^Blad1!$G$15</f>
        <v>729.50207736110974</v>
      </c>
      <c r="F43" s="31">
        <f>Blad1!H42*((('Lisa '!$C$4-'Lisa '!$E$4)/(LN(('Lisa '!$C$4-'Lisa '!$G$4)/('Lisa '!$E$4-'Lisa '!$G$4))))/49.8329)^Blad1!$I$15</f>
        <v>793.11039792774625</v>
      </c>
      <c r="G43" s="31">
        <f>Blad1!J42*((('Lisa '!$C$4-'Lisa '!$E$4)/(LN(('Lisa '!$C$4-'Lisa '!$G$4)/('Lisa '!$E$4-'Lisa '!$G$4))))/49.8329)^Blad1!$K$15</f>
        <v>1037.0916994863023</v>
      </c>
      <c r="H43" s="31">
        <f>Blad1!L42*((('Lisa '!$C$4-'Lisa '!$E$4)/(LN(('Lisa '!$C$4-'Lisa '!$G$4)/('Lisa '!$E$4-'Lisa '!$G$4))))/49.8329)^Blad1!$M$15</f>
        <v>1188.5684900404794</v>
      </c>
      <c r="I43" s="31">
        <f>Blad1!N42*((('Lisa '!$C$4-'Lisa '!$E$4)/(LN(('Lisa '!$C$4-'Lisa '!$G$4)/('Lisa '!$E$4-'Lisa '!$G$4))))/49.8329)^Blad1!$O$15</f>
        <v>1614.0354716448298</v>
      </c>
      <c r="J43" s="31">
        <f>Blad1!P42*((('Lisa '!$C$4-'Lisa '!$E$4)/(LN(('Lisa '!$C$4-'Lisa '!$G$4)/('Lisa '!$E$4-'Lisa '!$G$4))))/49.8329)^Blad1!$Q$15</f>
        <v>2043.258236165063</v>
      </c>
    </row>
    <row r="44" spans="2:10" x14ac:dyDescent="0.2">
      <c r="B44" s="17">
        <v>4600</v>
      </c>
      <c r="C44" s="31">
        <f>Blad1!B43*((('Lisa '!$C$4-'Lisa '!$E$4)/(LN(('Lisa '!$C$4-'Lisa '!$G$4)/('Lisa '!$E$4-'Lisa '!$G$4))))/49.8329)^Blad1!$C$15</f>
        <v>348.5590599631077</v>
      </c>
      <c r="D44" s="31">
        <f>Blad1!D43*((('Lisa '!$C$4-'Lisa '!$E$4)/(LN(('Lisa '!$C$4-'Lisa '!$G$4)/('Lisa '!$E$4-'Lisa '!$G$4))))/49.8329)^Blad1!$E$15</f>
        <v>624.61063480032476</v>
      </c>
      <c r="E44" s="31">
        <f>Blad1!F43*((('Lisa '!$C$4-'Lisa '!$E$4)/(LN(('Lisa '!$C$4-'Lisa '!$G$4)/('Lisa '!$E$4-'Lisa '!$G$4))))/49.8329)^Blad1!$G$15</f>
        <v>762.66126269570555</v>
      </c>
      <c r="F44" s="31">
        <f>Blad1!H43*((('Lisa '!$C$4-'Lisa '!$E$4)/(LN(('Lisa '!$C$4-'Lisa '!$G$4)/('Lisa '!$E$4-'Lisa '!$G$4))))/49.8329)^Blad1!$I$15</f>
        <v>829.16087056082551</v>
      </c>
      <c r="G44" s="31">
        <f>Blad1!J43*((('Lisa '!$C$4-'Lisa '!$E$4)/(LN(('Lisa '!$C$4-'Lisa '!$G$4)/('Lisa '!$E$4-'Lisa '!$G$4))))/49.8329)^Blad1!$K$15</f>
        <v>1084.2322312811343</v>
      </c>
      <c r="H44" s="31">
        <f>Blad1!L43*((('Lisa '!$C$4-'Lisa '!$E$4)/(LN(('Lisa '!$C$4-'Lisa '!$G$4)/('Lisa '!$E$4-'Lisa '!$G$4))))/49.8329)^Blad1!$M$15</f>
        <v>1242.5943304968648</v>
      </c>
      <c r="I44" s="31">
        <f>Blad1!N43*((('Lisa '!$C$4-'Lisa '!$E$4)/(LN(('Lisa '!$C$4-'Lisa '!$G$4)/('Lisa '!$E$4-'Lisa '!$G$4))))/49.8329)^Blad1!$O$15</f>
        <v>1687.4007203559581</v>
      </c>
      <c r="J44" s="31">
        <f>Blad1!P43*((('Lisa '!$C$4-'Lisa '!$E$4)/(LN(('Lisa '!$C$4-'Lisa '!$G$4)/('Lisa '!$E$4-'Lisa '!$G$4))))/49.8329)^Blad1!$Q$15</f>
        <v>2136.133610536202</v>
      </c>
    </row>
    <row r="45" spans="2:10" x14ac:dyDescent="0.2">
      <c r="B45" s="17">
        <v>4800</v>
      </c>
      <c r="C45" s="31">
        <f>Blad1!B44*((('Lisa '!$C$4-'Lisa '!$E$4)/(LN(('Lisa '!$C$4-'Lisa '!$G$4)/('Lisa '!$E$4-'Lisa '!$G$4))))/49.8329)^Blad1!$C$15</f>
        <v>363.71380170063406</v>
      </c>
      <c r="D45" s="31">
        <f>Blad1!D44*((('Lisa '!$C$4-'Lisa '!$E$4)/(LN(('Lisa '!$C$4-'Lisa '!$G$4)/('Lisa '!$E$4-'Lisa '!$G$4))))/49.8329)^Blad1!$E$15</f>
        <v>651.76761892207787</v>
      </c>
      <c r="E45" s="31">
        <f>Blad1!F44*((('Lisa '!$C$4-'Lisa '!$E$4)/(LN(('Lisa '!$C$4-'Lisa '!$G$4)/('Lisa '!$E$4-'Lisa '!$G$4))))/49.8329)^Blad1!$G$15</f>
        <v>795.82044803030158</v>
      </c>
      <c r="F45" s="31">
        <f>Blad1!H44*((('Lisa '!$C$4-'Lisa '!$E$4)/(LN(('Lisa '!$C$4-'Lisa '!$G$4)/('Lisa '!$E$4-'Lisa '!$G$4))))/49.8329)^Blad1!$I$15</f>
        <v>865.2113431939049</v>
      </c>
      <c r="G45" s="31">
        <f>Blad1!J44*((('Lisa '!$C$4-'Lisa '!$E$4)/(LN(('Lisa '!$C$4-'Lisa '!$G$4)/('Lisa '!$E$4-'Lisa '!$G$4))))/49.8329)^Blad1!$K$15</f>
        <v>1131.3727630759661</v>
      </c>
      <c r="H45" s="31">
        <f>Blad1!L44*((('Lisa '!$C$4-'Lisa '!$E$4)/(LN(('Lisa '!$C$4-'Lisa '!$G$4)/('Lisa '!$E$4-'Lisa '!$G$4))))/49.8329)^Blad1!$M$15</f>
        <v>1296.6201709532502</v>
      </c>
      <c r="I45" s="31">
        <f>Blad1!N44*((('Lisa '!$C$4-'Lisa '!$E$4)/(LN(('Lisa '!$C$4-'Lisa '!$G$4)/('Lisa '!$E$4-'Lisa '!$G$4))))/49.8329)^Blad1!$O$15</f>
        <v>1760.7659690670869</v>
      </c>
      <c r="J45" s="31">
        <f>Blad1!P44*((('Lisa '!$C$4-'Lisa '!$E$4)/(LN(('Lisa '!$C$4-'Lisa '!$G$4)/('Lisa '!$E$4-'Lisa '!$G$4))))/49.8329)^Blad1!$Q$15</f>
        <v>2229.0089849073411</v>
      </c>
    </row>
    <row r="46" spans="2:10" x14ac:dyDescent="0.2">
      <c r="B46" s="17">
        <v>5000</v>
      </c>
      <c r="C46" s="31">
        <f>Blad1!B45*((('Lisa '!$C$4-'Lisa '!$E$4)/(LN(('Lisa '!$C$4-'Lisa '!$G$4)/('Lisa '!$E$4-'Lisa '!$G$4))))/49.8329)^Blad1!$C$15</f>
        <v>378.86854343816054</v>
      </c>
      <c r="D46" s="31">
        <f>Blad1!D45*((('Lisa '!$C$4-'Lisa '!$E$4)/(LN(('Lisa '!$C$4-'Lisa '!$G$4)/('Lisa '!$E$4-'Lisa '!$G$4))))/49.8329)^Blad1!$E$15</f>
        <v>678.92460304383121</v>
      </c>
      <c r="E46" s="31">
        <f>Blad1!F45*((('Lisa '!$C$4-'Lisa '!$E$4)/(LN(('Lisa '!$C$4-'Lisa '!$G$4)/('Lisa '!$E$4-'Lisa '!$G$4))))/49.8329)^Blad1!$G$15</f>
        <v>828.97963336489738</v>
      </c>
      <c r="F46" s="31">
        <f>Blad1!H45*((('Lisa '!$C$4-'Lisa '!$E$4)/(LN(('Lisa '!$C$4-'Lisa '!$G$4)/('Lisa '!$E$4-'Lisa '!$G$4))))/49.8329)^Blad1!$I$15</f>
        <v>901.26181582698428</v>
      </c>
      <c r="G46" s="31">
        <f>Blad1!J45*((('Lisa '!$C$4-'Lisa '!$E$4)/(LN(('Lisa '!$C$4-'Lisa '!$G$4)/('Lisa '!$E$4-'Lisa '!$G$4))))/49.8329)^Blad1!$K$15</f>
        <v>1178.5132948707981</v>
      </c>
      <c r="H46" s="31">
        <f>Blad1!L45*((('Lisa '!$C$4-'Lisa '!$E$4)/(LN(('Lisa '!$C$4-'Lisa '!$G$4)/('Lisa '!$E$4-'Lisa '!$G$4))))/49.8329)^Blad1!$M$15</f>
        <v>1350.6460114096358</v>
      </c>
      <c r="I46" s="31">
        <f>Blad1!N45*((('Lisa '!$C$4-'Lisa '!$E$4)/(LN(('Lisa '!$C$4-'Lisa '!$G$4)/('Lisa '!$E$4-'Lisa '!$G$4))))/49.8329)^Blad1!$O$15</f>
        <v>1834.1312177782156</v>
      </c>
      <c r="J46" s="31">
        <f>Blad1!P45*((('Lisa '!$C$4-'Lisa '!$E$4)/(LN(('Lisa '!$C$4-'Lisa '!$G$4)/('Lisa '!$E$4-'Lisa '!$G$4))))/49.8329)^Blad1!$Q$15</f>
        <v>2321.8843592784806</v>
      </c>
    </row>
    <row r="47" spans="2:10" x14ac:dyDescent="0.2">
      <c r="B47" s="17">
        <v>5200</v>
      </c>
      <c r="C47" s="31">
        <f>Blad1!B46*((('Lisa '!$C$4-'Lisa '!$E$4)/(LN(('Lisa '!$C$4-'Lisa '!$G$4)/('Lisa '!$E$4-'Lisa '!$G$4))))/49.8329)^Blad1!$C$15</f>
        <v>394.02328517568696</v>
      </c>
      <c r="D47" s="31">
        <f>Blad1!D46*((('Lisa '!$C$4-'Lisa '!$E$4)/(LN(('Lisa '!$C$4-'Lisa '!$G$4)/('Lisa '!$E$4-'Lisa '!$G$4))))/49.8329)^Blad1!$E$15</f>
        <v>706.08158716558455</v>
      </c>
      <c r="E47" s="31">
        <f>Blad1!F46*((('Lisa '!$C$4-'Lisa '!$E$4)/(LN(('Lisa '!$C$4-'Lisa '!$G$4)/('Lisa '!$E$4-'Lisa '!$G$4))))/49.8329)^Blad1!$G$15</f>
        <v>862.1388186994933</v>
      </c>
      <c r="F47" s="31">
        <f>Blad1!H46*((('Lisa '!$C$4-'Lisa '!$E$4)/(LN(('Lisa '!$C$4-'Lisa '!$G$4)/('Lisa '!$E$4-'Lisa '!$G$4))))/49.8329)^Blad1!$I$15</f>
        <v>937.31228846006366</v>
      </c>
      <c r="G47" s="31">
        <f>Blad1!J46*((('Lisa '!$C$4-'Lisa '!$E$4)/(LN(('Lisa '!$C$4-'Lisa '!$G$4)/('Lisa '!$E$4-'Lisa '!$G$4))))/49.8329)^Blad1!$K$15</f>
        <v>1225.65382666563</v>
      </c>
      <c r="H47" s="31">
        <f>Blad1!L46*((('Lisa '!$C$4-'Lisa '!$E$4)/(LN(('Lisa '!$C$4-'Lisa '!$G$4)/('Lisa '!$E$4-'Lisa '!$G$4))))/49.8329)^Blad1!$M$15</f>
        <v>1404.6718518660211</v>
      </c>
      <c r="I47" s="31">
        <f>Blad1!N46*((('Lisa '!$C$4-'Lisa '!$E$4)/(LN(('Lisa '!$C$4-'Lisa '!$G$4)/('Lisa '!$E$4-'Lisa '!$G$4))))/49.8329)^Blad1!$O$15</f>
        <v>1907.4964664893444</v>
      </c>
      <c r="J47" s="31">
        <f>Blad1!P46*((('Lisa '!$C$4-'Lisa '!$E$4)/(LN(('Lisa '!$C$4-'Lisa '!$G$4)/('Lisa '!$E$4-'Lisa '!$G$4))))/49.8329)^Blad1!$Q$15</f>
        <v>2414.7597336496201</v>
      </c>
    </row>
    <row r="48" spans="2:10" x14ac:dyDescent="0.2">
      <c r="B48" s="17">
        <v>5400</v>
      </c>
      <c r="C48" s="31">
        <f>Blad1!B47*((('Lisa '!$C$4-'Lisa '!$E$4)/(LN(('Lisa '!$C$4-'Lisa '!$G$4)/('Lisa '!$E$4-'Lisa '!$G$4))))/49.8329)^Blad1!$C$15</f>
        <v>409.17802691321333</v>
      </c>
      <c r="D48" s="31">
        <f>Blad1!D47*((('Lisa '!$C$4-'Lisa '!$E$4)/(LN(('Lisa '!$C$4-'Lisa '!$G$4)/('Lisa '!$E$4-'Lisa '!$G$4))))/49.8329)^Blad1!$E$15</f>
        <v>733.23857128733766</v>
      </c>
      <c r="E48" s="31">
        <f>Blad1!F47*((('Lisa '!$C$4-'Lisa '!$E$4)/(LN(('Lisa '!$C$4-'Lisa '!$G$4)/('Lisa '!$E$4-'Lisa '!$G$4))))/49.8329)^Blad1!$G$15</f>
        <v>895.29800403408922</v>
      </c>
      <c r="F48" s="31">
        <f>Blad1!H47*((('Lisa '!$C$4-'Lisa '!$E$4)/(LN(('Lisa '!$C$4-'Lisa '!$G$4)/('Lisa '!$E$4-'Lisa '!$G$4))))/49.8329)^Blad1!$I$15</f>
        <v>973.36276109314304</v>
      </c>
      <c r="G48" s="31">
        <f>Blad1!J47*((('Lisa '!$C$4-'Lisa '!$E$4)/(LN(('Lisa '!$C$4-'Lisa '!$G$4)/('Lisa '!$E$4-'Lisa '!$G$4))))/49.8329)^Blad1!$K$15</f>
        <v>1272.794358460462</v>
      </c>
      <c r="H48" s="31">
        <f>Blad1!L47*((('Lisa '!$C$4-'Lisa '!$E$4)/(LN(('Lisa '!$C$4-'Lisa '!$G$4)/('Lisa '!$E$4-'Lisa '!$G$4))))/49.8329)^Blad1!$M$15</f>
        <v>1458.6976923224065</v>
      </c>
      <c r="I48" s="31">
        <f>Blad1!N47*((('Lisa '!$C$4-'Lisa '!$E$4)/(LN(('Lisa '!$C$4-'Lisa '!$G$4)/('Lisa '!$E$4-'Lisa '!$G$4))))/49.8329)^Blad1!$O$15</f>
        <v>1980.8617152004729</v>
      </c>
      <c r="J48" s="31">
        <f>Blad1!P47*((('Lisa '!$C$4-'Lisa '!$E$4)/(LN(('Lisa '!$C$4-'Lisa '!$G$4)/('Lisa '!$E$4-'Lisa '!$G$4))))/49.8329)^Blad1!$Q$15</f>
        <v>2507.6351080207592</v>
      </c>
    </row>
    <row r="49" spans="2:22" x14ac:dyDescent="0.2">
      <c r="B49" s="17">
        <v>5600</v>
      </c>
      <c r="C49" s="31">
        <f>Blad1!B48*((('Lisa '!$C$4-'Lisa '!$E$4)/(LN(('Lisa '!$C$4-'Lisa '!$G$4)/('Lisa '!$E$4-'Lisa '!$G$4))))/49.8329)^Blad1!$C$15</f>
        <v>424.33276865073981</v>
      </c>
      <c r="D49" s="31">
        <f>Blad1!D48*((('Lisa '!$C$4-'Lisa '!$E$4)/(LN(('Lisa '!$C$4-'Lisa '!$G$4)/('Lisa '!$E$4-'Lisa '!$G$4))))/49.8329)^Blad1!$E$15</f>
        <v>760.395555409091</v>
      </c>
      <c r="E49" s="31">
        <f>Blad1!F48*((('Lisa '!$C$4-'Lisa '!$E$4)/(LN(('Lisa '!$C$4-'Lisa '!$G$4)/('Lisa '!$E$4-'Lisa '!$G$4))))/49.8329)^Blad1!$G$15</f>
        <v>928.45718936868514</v>
      </c>
      <c r="F49" s="31">
        <f>Blad1!H48*((('Lisa '!$C$4-'Lisa '!$E$4)/(LN(('Lisa '!$C$4-'Lisa '!$G$4)/('Lisa '!$E$4-'Lisa '!$G$4))))/49.8329)^Blad1!$I$15</f>
        <v>1009.4132337262224</v>
      </c>
      <c r="G49" s="31">
        <f>Blad1!J48*((('Lisa '!$C$4-'Lisa '!$E$4)/(LN(('Lisa '!$C$4-'Lisa '!$G$4)/('Lisa '!$E$4-'Lisa '!$G$4))))/49.8329)^Blad1!$K$15</f>
        <v>1319.9348902552938</v>
      </c>
      <c r="H49" s="31">
        <f>Blad1!L48*((('Lisa '!$C$4-'Lisa '!$E$4)/(LN(('Lisa '!$C$4-'Lisa '!$G$4)/('Lisa '!$E$4-'Lisa '!$G$4))))/49.8329)^Blad1!$M$15</f>
        <v>1512.7235327787919</v>
      </c>
      <c r="I49" s="31">
        <f>Blad1!N48*((('Lisa '!$C$4-'Lisa '!$E$4)/(LN(('Lisa '!$C$4-'Lisa '!$G$4)/('Lisa '!$E$4-'Lisa '!$G$4))))/49.8329)^Blad1!$O$15</f>
        <v>2054.2269639116012</v>
      </c>
      <c r="J49" s="31">
        <f>Blad1!P48*((('Lisa '!$C$4-'Lisa '!$E$4)/(LN(('Lisa '!$C$4-'Lisa '!$G$4)/('Lisa '!$E$4-'Lisa '!$G$4))))/49.8329)^Blad1!$Q$15</f>
        <v>2600.5104823918982</v>
      </c>
    </row>
    <row r="50" spans="2:22" x14ac:dyDescent="0.2">
      <c r="B50" s="17">
        <v>5800</v>
      </c>
      <c r="C50" s="31">
        <f>Blad1!B49*((('Lisa '!$C$4-'Lisa '!$E$4)/(LN(('Lisa '!$C$4-'Lisa '!$G$4)/('Lisa '!$E$4-'Lisa '!$G$4))))/49.8329)^Blad1!$C$15</f>
        <v>439.48751038826617</v>
      </c>
      <c r="D50" s="31">
        <f>Blad1!D49*((('Lisa '!$C$4-'Lisa '!$E$4)/(LN(('Lisa '!$C$4-'Lisa '!$G$4)/('Lisa '!$E$4-'Lisa '!$G$4))))/49.8329)^Blad1!$E$15</f>
        <v>787.55253953084411</v>
      </c>
      <c r="E50" s="31">
        <f>Blad1!F49*((('Lisa '!$C$4-'Lisa '!$E$4)/(LN(('Lisa '!$C$4-'Lisa '!$G$4)/('Lisa '!$E$4-'Lisa '!$G$4))))/49.8329)^Blad1!$G$15</f>
        <v>961.61637470328105</v>
      </c>
      <c r="F50" s="31">
        <f>Blad1!H49*((('Lisa '!$C$4-'Lisa '!$E$4)/(LN(('Lisa '!$C$4-'Lisa '!$G$4)/('Lisa '!$E$4-'Lisa '!$G$4))))/49.8329)^Blad1!$I$15</f>
        <v>1045.4637063593018</v>
      </c>
      <c r="G50" s="31">
        <f>Blad1!J49*((('Lisa '!$C$4-'Lisa '!$E$4)/(LN(('Lisa '!$C$4-'Lisa '!$G$4)/('Lisa '!$E$4-'Lisa '!$G$4))))/49.8329)^Blad1!$K$15</f>
        <v>1367.075422050126</v>
      </c>
      <c r="H50" s="31">
        <f>Blad1!L49*((('Lisa '!$C$4-'Lisa '!$E$4)/(LN(('Lisa '!$C$4-'Lisa '!$G$4)/('Lisa '!$E$4-'Lisa '!$G$4))))/49.8329)^Blad1!$M$15</f>
        <v>1566.7493732351775</v>
      </c>
      <c r="I50" s="31">
        <f>Blad1!N49*((('Lisa '!$C$4-'Lisa '!$E$4)/(LN(('Lisa '!$C$4-'Lisa '!$G$4)/('Lisa '!$E$4-'Lisa '!$G$4))))/49.8329)^Blad1!$O$15</f>
        <v>2127.5922126227301</v>
      </c>
      <c r="J50" s="31">
        <f>Blad1!P49*((('Lisa '!$C$4-'Lisa '!$E$4)/(LN(('Lisa '!$C$4-'Lisa '!$G$4)/('Lisa '!$E$4-'Lisa '!$G$4))))/49.8329)^Blad1!$Q$15</f>
        <v>2693.3858567630373</v>
      </c>
    </row>
    <row r="51" spans="2:22" x14ac:dyDescent="0.2">
      <c r="B51" s="17">
        <v>6000</v>
      </c>
      <c r="C51" s="31">
        <f>Blad1!B50*((('Lisa '!$C$4-'Lisa '!$E$4)/(LN(('Lisa '!$C$4-'Lisa '!$G$4)/('Lisa '!$E$4-'Lisa '!$G$4))))/49.8329)^Blad1!$C$15</f>
        <v>454.6422521257926</v>
      </c>
      <c r="D51" s="31">
        <f>Blad1!D50*((('Lisa '!$C$4-'Lisa '!$E$4)/(LN(('Lisa '!$C$4-'Lisa '!$G$4)/('Lisa '!$E$4-'Lisa '!$G$4))))/49.8329)^Blad1!$E$15</f>
        <v>814.70952365259745</v>
      </c>
      <c r="E51" s="31">
        <f>Blad1!F50*((('Lisa '!$C$4-'Lisa '!$E$4)/(LN(('Lisa '!$C$4-'Lisa '!$G$4)/('Lisa '!$E$4-'Lisa '!$G$4))))/49.8329)^Blad1!$G$15</f>
        <v>994.77556003787686</v>
      </c>
      <c r="F51" s="31">
        <f>Blad1!H50*((('Lisa '!$C$4-'Lisa '!$E$4)/(LN(('Lisa '!$C$4-'Lisa '!$G$4)/('Lisa '!$E$4-'Lisa '!$G$4))))/49.8329)^Blad1!$I$15</f>
        <v>1081.5141789923812</v>
      </c>
      <c r="G51" s="31">
        <f>Blad1!J50*((('Lisa '!$C$4-'Lisa '!$E$4)/(LN(('Lisa '!$C$4-'Lisa '!$G$4)/('Lisa '!$E$4-'Lisa '!$G$4))))/49.8329)^Blad1!$K$15</f>
        <v>1414.2159538449578</v>
      </c>
      <c r="H51" s="31">
        <f>Blad1!L50*((('Lisa '!$C$4-'Lisa '!$E$4)/(LN(('Lisa '!$C$4-'Lisa '!$G$4)/('Lisa '!$E$4-'Lisa '!$G$4))))/49.8329)^Blad1!$M$15</f>
        <v>1620.7752136915628</v>
      </c>
      <c r="I51" s="31">
        <f>Blad1!N50*((('Lisa '!$C$4-'Lisa '!$E$4)/(LN(('Lisa '!$C$4-'Lisa '!$G$4)/('Lisa '!$E$4-'Lisa '!$G$4))))/49.8329)^Blad1!$O$15</f>
        <v>2200.9574613338586</v>
      </c>
      <c r="J51" s="31">
        <f>Blad1!P50*((('Lisa '!$C$4-'Lisa '!$E$4)/(LN(('Lisa '!$C$4-'Lisa '!$G$4)/('Lisa '!$E$4-'Lisa '!$G$4))))/49.8329)^Blad1!$Q$15</f>
        <v>2786.2612311341768</v>
      </c>
      <c r="K51" s="48"/>
      <c r="L51" s="24"/>
      <c r="M51" s="24"/>
      <c r="N51" s="24"/>
      <c r="O51" s="24"/>
      <c r="P51" s="24"/>
      <c r="Q51" s="24"/>
      <c r="R51" s="24"/>
      <c r="S51" s="24"/>
      <c r="T51" s="24"/>
    </row>
    <row r="52" spans="2:22" x14ac:dyDescent="0.2">
      <c r="K52" s="48"/>
      <c r="L52" s="18"/>
      <c r="M52" s="18"/>
      <c r="N52" s="18"/>
      <c r="O52" s="18"/>
      <c r="P52" s="18"/>
      <c r="Q52" s="18"/>
      <c r="R52" s="18"/>
      <c r="S52" s="18"/>
      <c r="T52" s="18"/>
      <c r="U52" s="38"/>
      <c r="V52" s="38"/>
    </row>
    <row r="53" spans="2:22" ht="20.100000000000001" customHeight="1" x14ac:dyDescent="0.25">
      <c r="B53" s="89" t="s">
        <v>19</v>
      </c>
      <c r="C53" s="90"/>
      <c r="D53" s="90"/>
      <c r="E53" s="90"/>
      <c r="F53" s="90"/>
      <c r="G53" s="90"/>
      <c r="H53" s="90"/>
      <c r="I53" s="90"/>
      <c r="J53" s="90"/>
      <c r="K53" s="48"/>
      <c r="L53" s="18"/>
      <c r="M53" s="18"/>
      <c r="N53" s="18"/>
      <c r="O53" s="18"/>
      <c r="P53" s="18"/>
      <c r="Q53" s="18"/>
      <c r="R53" s="18"/>
      <c r="S53" s="18"/>
      <c r="T53" s="18"/>
      <c r="U53" s="38"/>
      <c r="V53" s="38"/>
    </row>
    <row r="54" spans="2:22" ht="20.100000000000001" customHeight="1" x14ac:dyDescent="0.2">
      <c r="B54" s="27"/>
      <c r="C54" s="86" t="s">
        <v>6</v>
      </c>
      <c r="D54" s="87"/>
      <c r="E54" s="87"/>
      <c r="F54" s="87"/>
      <c r="G54" s="87"/>
      <c r="H54" s="87"/>
      <c r="I54" s="87"/>
      <c r="J54" s="88"/>
      <c r="K54" s="48"/>
      <c r="L54" s="18"/>
      <c r="M54" s="80"/>
      <c r="N54" s="81"/>
      <c r="O54" s="81"/>
      <c r="P54" s="81"/>
      <c r="Q54" s="81"/>
      <c r="R54" s="81"/>
      <c r="S54" s="81"/>
      <c r="T54" s="81"/>
      <c r="U54" s="38"/>
      <c r="V54" s="38"/>
    </row>
    <row r="55" spans="2:22" ht="20.100000000000001" customHeight="1" x14ac:dyDescent="0.2">
      <c r="B55" s="76" t="s">
        <v>18</v>
      </c>
      <c r="C55" s="29">
        <v>10</v>
      </c>
      <c r="D55" s="29">
        <v>11</v>
      </c>
      <c r="E55" s="29">
        <v>20</v>
      </c>
      <c r="F55" s="29">
        <v>21</v>
      </c>
      <c r="G55" s="29">
        <v>22</v>
      </c>
      <c r="H55" s="68">
        <v>32</v>
      </c>
      <c r="I55" s="43">
        <v>43</v>
      </c>
      <c r="J55" s="43">
        <v>54</v>
      </c>
      <c r="K55" s="48"/>
      <c r="L55" s="18"/>
      <c r="M55" s="72"/>
      <c r="N55" s="72"/>
      <c r="O55" s="72"/>
      <c r="P55" s="72"/>
      <c r="Q55" s="72"/>
      <c r="R55" s="71"/>
      <c r="S55" s="71"/>
      <c r="T55" s="71"/>
      <c r="U55" s="38"/>
      <c r="V55" s="38"/>
    </row>
    <row r="56" spans="2:22" x14ac:dyDescent="0.2">
      <c r="B56" s="16">
        <v>400</v>
      </c>
      <c r="C56" s="31">
        <f>Blad1!B55*((('Lisa '!$C$4-'Lisa '!$E$4)/(LN(('Lisa '!$C$4-'Lisa '!$G$4)/('Lisa '!$E$4-'Lisa '!$G$4))))/49.8329)^Blad1!$C$61</f>
        <v>45.720187300790577</v>
      </c>
      <c r="D56" s="31">
        <f>Blad1!D55*((('Lisa '!$C$4-'Lisa '!$E$4)/(LN(('Lisa '!$C$4-'Lisa '!$G$4)/('Lisa '!$E$4-'Lisa '!$G$4))))/49.8329)^Blad1!$E$61</f>
        <v>71.886968731264417</v>
      </c>
      <c r="E56" s="31">
        <f>Blad1!F55*((('Lisa '!$C$4-'Lisa '!$E$4)/(LN(('Lisa '!$C$4-'Lisa '!$G$4)/('Lisa '!$E$4-'Lisa '!$G$4))))/49.8329)^Blad1!$G$61</f>
        <v>91.685080627545574</v>
      </c>
      <c r="F56" s="31">
        <f>Blad1!H55*((('Lisa '!$C$4-'Lisa '!$E$4)/(LN(('Lisa '!$C$4-'Lisa '!$G$4)/('Lisa '!$E$4-'Lisa '!$G$4))))/49.8329)^Blad1!$I$61</f>
        <v>102.12120251068583</v>
      </c>
      <c r="G56" s="31">
        <f>Blad1!J55*((('Lisa '!$C$4-'Lisa '!$E$4)/(LN(('Lisa '!$C$4-'Lisa '!$G$4)/('Lisa '!$E$4-'Lisa '!$G$4))))/49.8329)^Blad1!$K$61</f>
        <v>131.89790130833268</v>
      </c>
      <c r="H56" s="31">
        <f>Blad1!L55*((('Lisa '!$C$4-'Lisa '!$E$4)/(LN(('Lisa '!$C$4-'Lisa '!$G$4)/('Lisa '!$E$4-'Lisa '!$G$4))))/49.8329)^Blad1!$M$61</f>
        <v>159.19965441792894</v>
      </c>
      <c r="I56" s="31">
        <f>Blad1!N55*((('Lisa '!$C$4-'Lisa '!$E$4)/(LN(('Lisa '!$C$4-'Lisa '!$G$4)/('Lisa '!$E$4-'Lisa '!$G$4))))/49.8329)^Blad1!$O$61</f>
        <v>220.79902513528248</v>
      </c>
      <c r="J56" s="31">
        <f>Blad1!P55*((('Lisa '!$C$4-'Lisa '!$E$4)/(LN(('Lisa '!$C$4-'Lisa '!$G$4)/('Lisa '!$E$4-'Lisa '!$G$4))))/49.8329)^Blad1!$Q$61</f>
        <v>276.90081727831034</v>
      </c>
      <c r="K56" s="48"/>
      <c r="L56" s="18"/>
      <c r="M56" s="18"/>
      <c r="N56" s="18"/>
      <c r="O56" s="18"/>
      <c r="P56" s="18"/>
      <c r="Q56" s="18"/>
      <c r="R56" s="18"/>
      <c r="S56" s="18"/>
      <c r="T56" s="18"/>
      <c r="U56" s="38"/>
      <c r="V56" s="38"/>
    </row>
    <row r="57" spans="2:22" x14ac:dyDescent="0.2">
      <c r="B57" s="17">
        <v>500</v>
      </c>
      <c r="C57" s="31">
        <f>Blad1!B56*((('Lisa '!$C$4-'Lisa '!$E$4)/(LN(('Lisa '!$C$4-'Lisa '!$G$4)/('Lisa '!$E$4-'Lisa '!$G$4))))/49.8329)^Blad1!$C$61</f>
        <v>57.150234125988213</v>
      </c>
      <c r="D57" s="31">
        <f>Blad1!D56*((('Lisa '!$C$4-'Lisa '!$E$4)/(LN(('Lisa '!$C$4-'Lisa '!$G$4)/('Lisa '!$E$4-'Lisa '!$G$4))))/49.8329)^Blad1!$E$61</f>
        <v>89.858710914080532</v>
      </c>
      <c r="E57" s="31">
        <f>Blad1!F56*((('Lisa '!$C$4-'Lisa '!$E$4)/(LN(('Lisa '!$C$4-'Lisa '!$G$4)/('Lisa '!$E$4-'Lisa '!$G$4))))/49.8329)^Blad1!$G$61</f>
        <v>114.60635078443197</v>
      </c>
      <c r="F57" s="31">
        <f>Blad1!H56*((('Lisa '!$C$4-'Lisa '!$E$4)/(LN(('Lisa '!$C$4-'Lisa '!$G$4)/('Lisa '!$E$4-'Lisa '!$G$4))))/49.8329)^Blad1!$I$61</f>
        <v>127.6515031383573</v>
      </c>
      <c r="G57" s="31">
        <f>Blad1!J56*((('Lisa '!$C$4-'Lisa '!$E$4)/(LN(('Lisa '!$C$4-'Lisa '!$G$4)/('Lisa '!$E$4-'Lisa '!$G$4))))/49.8329)^Blad1!$K$61</f>
        <v>164.87237663541583</v>
      </c>
      <c r="H57" s="31">
        <f>Blad1!L56*((('Lisa '!$C$4-'Lisa '!$E$4)/(LN(('Lisa '!$C$4-'Lisa '!$G$4)/('Lisa '!$E$4-'Lisa '!$G$4))))/49.8329)^Blad1!$M$61</f>
        <v>198.99956802241115</v>
      </c>
      <c r="I57" s="31">
        <f>Blad1!N56*((('Lisa '!$C$4-'Lisa '!$E$4)/(LN(('Lisa '!$C$4-'Lisa '!$G$4)/('Lisa '!$E$4-'Lisa '!$G$4))))/49.8329)^Blad1!$O$61</f>
        <v>275.99878141910307</v>
      </c>
      <c r="J57" s="31">
        <f>Blad1!P56*((('Lisa '!$C$4-'Lisa '!$E$4)/(LN(('Lisa '!$C$4-'Lisa '!$G$4)/('Lisa '!$E$4-'Lisa '!$G$4))))/49.8329)^Blad1!$Q$61</f>
        <v>346.12602159788793</v>
      </c>
      <c r="K57" s="48"/>
      <c r="L57" s="18"/>
      <c r="M57" s="18"/>
      <c r="N57" s="18"/>
      <c r="O57" s="18"/>
      <c r="P57" s="18"/>
      <c r="Q57" s="18"/>
      <c r="R57" s="18"/>
      <c r="S57" s="18"/>
      <c r="T57" s="18"/>
      <c r="U57" s="38"/>
      <c r="V57" s="38"/>
    </row>
    <row r="58" spans="2:22" x14ac:dyDescent="0.2">
      <c r="B58" s="17">
        <v>600</v>
      </c>
      <c r="C58" s="31">
        <f>Blad1!B57*((('Lisa '!$C$4-'Lisa '!$E$4)/(LN(('Lisa '!$C$4-'Lisa '!$G$4)/('Lisa '!$E$4-'Lisa '!$G$4))))/49.8329)^Blad1!$C$61</f>
        <v>68.580280951185856</v>
      </c>
      <c r="D58" s="31">
        <f>Blad1!D57*((('Lisa '!$C$4-'Lisa '!$E$4)/(LN(('Lisa '!$C$4-'Lisa '!$G$4)/('Lisa '!$E$4-'Lisa '!$G$4))))/49.8329)^Blad1!$E$61</f>
        <v>107.83045309689663</v>
      </c>
      <c r="E58" s="31">
        <f>Blad1!F57*((('Lisa '!$C$4-'Lisa '!$E$4)/(LN(('Lisa '!$C$4-'Lisa '!$G$4)/('Lisa '!$E$4-'Lisa '!$G$4))))/49.8329)^Blad1!$G$61</f>
        <v>137.52762094131836</v>
      </c>
      <c r="F58" s="31">
        <f>Blad1!H57*((('Lisa '!$C$4-'Lisa '!$E$4)/(LN(('Lisa '!$C$4-'Lisa '!$G$4)/('Lisa '!$E$4-'Lisa '!$G$4))))/49.8329)^Blad1!$I$61</f>
        <v>153.18180376602876</v>
      </c>
      <c r="G58" s="31">
        <f>Blad1!J57*((('Lisa '!$C$4-'Lisa '!$E$4)/(LN(('Lisa '!$C$4-'Lisa '!$G$4)/('Lisa '!$E$4-'Lisa '!$G$4))))/49.8329)^Blad1!$K$61</f>
        <v>197.84685196249902</v>
      </c>
      <c r="H58" s="31">
        <f>Blad1!L57*((('Lisa '!$C$4-'Lisa '!$E$4)/(LN(('Lisa '!$C$4-'Lisa '!$G$4)/('Lisa '!$E$4-'Lisa '!$G$4))))/49.8329)^Blad1!$M$61</f>
        <v>238.7994816268934</v>
      </c>
      <c r="I58" s="31">
        <f>Blad1!N57*((('Lisa '!$C$4-'Lisa '!$E$4)/(LN(('Lisa '!$C$4-'Lisa '!$G$4)/('Lisa '!$E$4-'Lisa '!$G$4))))/49.8329)^Blad1!$O$61</f>
        <v>331.19853770292366</v>
      </c>
      <c r="J58" s="31">
        <f>Blad1!P57*((('Lisa '!$C$4-'Lisa '!$E$4)/(LN(('Lisa '!$C$4-'Lisa '!$G$4)/('Lisa '!$E$4-'Lisa '!$G$4))))/49.8329)^Blad1!$Q$61</f>
        <v>415.35122591746546</v>
      </c>
      <c r="K58" s="48"/>
      <c r="L58" s="18"/>
      <c r="M58" s="18"/>
      <c r="N58" s="18"/>
      <c r="O58" s="18"/>
      <c r="P58" s="18"/>
      <c r="Q58" s="18"/>
      <c r="R58" s="18"/>
      <c r="S58" s="18"/>
      <c r="T58" s="18"/>
      <c r="U58" s="38"/>
      <c r="V58" s="38"/>
    </row>
    <row r="59" spans="2:22" x14ac:dyDescent="0.2">
      <c r="B59" s="17">
        <v>700</v>
      </c>
      <c r="C59" s="31">
        <f>Blad1!B58*((('Lisa '!$C$4-'Lisa '!$E$4)/(LN(('Lisa '!$C$4-'Lisa '!$G$4)/('Lisa '!$E$4-'Lisa '!$G$4))))/49.8329)^Blad1!$C$61</f>
        <v>80.010327776383505</v>
      </c>
      <c r="D59" s="31">
        <f>Blad1!D58*((('Lisa '!$C$4-'Lisa '!$E$4)/(LN(('Lisa '!$C$4-'Lisa '!$G$4)/('Lisa '!$E$4-'Lisa '!$G$4))))/49.8329)^Blad1!$E$61</f>
        <v>125.80219527971275</v>
      </c>
      <c r="E59" s="31">
        <f>Blad1!F58*((('Lisa '!$C$4-'Lisa '!$E$4)/(LN(('Lisa '!$C$4-'Lisa '!$G$4)/('Lisa '!$E$4-'Lisa '!$G$4))))/49.8329)^Blad1!$G$61</f>
        <v>160.44889109820477</v>
      </c>
      <c r="F59" s="31">
        <f>Blad1!H58*((('Lisa '!$C$4-'Lisa '!$E$4)/(LN(('Lisa '!$C$4-'Lisa '!$G$4)/('Lisa '!$E$4-'Lisa '!$G$4))))/49.8329)^Blad1!$I$61</f>
        <v>178.71210439370023</v>
      </c>
      <c r="G59" s="31">
        <f>Blad1!J58*((('Lisa '!$C$4-'Lisa '!$E$4)/(LN(('Lisa '!$C$4-'Lisa '!$G$4)/('Lisa '!$E$4-'Lisa '!$G$4))))/49.8329)^Blad1!$K$61</f>
        <v>230.82132728958217</v>
      </c>
      <c r="H59" s="31">
        <f>Blad1!L58*((('Lisa '!$C$4-'Lisa '!$E$4)/(LN(('Lisa '!$C$4-'Lisa '!$G$4)/('Lisa '!$E$4-'Lisa '!$G$4))))/49.8329)^Blad1!$M$61</f>
        <v>278.59939523137564</v>
      </c>
      <c r="I59" s="31">
        <f>Blad1!N58*((('Lisa '!$C$4-'Lisa '!$E$4)/(LN(('Lisa '!$C$4-'Lisa '!$G$4)/('Lisa '!$E$4-'Lisa '!$G$4))))/49.8329)^Blad1!$O$61</f>
        <v>386.39829398674431</v>
      </c>
      <c r="J59" s="31">
        <f>Blad1!P58*((('Lisa '!$C$4-'Lisa '!$E$4)/(LN(('Lisa '!$C$4-'Lisa '!$G$4)/('Lisa '!$E$4-'Lisa '!$G$4))))/49.8329)^Blad1!$Q$61</f>
        <v>484.57643023704304</v>
      </c>
      <c r="K59" s="48"/>
      <c r="L59" s="18"/>
      <c r="M59" s="18"/>
      <c r="N59" s="18"/>
      <c r="O59" s="18"/>
      <c r="P59" s="18"/>
      <c r="Q59" s="18"/>
      <c r="R59" s="18"/>
      <c r="S59" s="18"/>
      <c r="T59" s="18"/>
      <c r="U59" s="38"/>
      <c r="V59" s="38"/>
    </row>
    <row r="60" spans="2:22" x14ac:dyDescent="0.2">
      <c r="B60" s="17">
        <v>800</v>
      </c>
      <c r="C60" s="31">
        <f>Blad1!B59*((('Lisa '!$C$4-'Lisa '!$E$4)/(LN(('Lisa '!$C$4-'Lisa '!$G$4)/('Lisa '!$E$4-'Lisa '!$G$4))))/49.8329)^Blad1!$C$61</f>
        <v>91.440374601581155</v>
      </c>
      <c r="D60" s="31">
        <f>Blad1!D59*((('Lisa '!$C$4-'Lisa '!$E$4)/(LN(('Lisa '!$C$4-'Lisa '!$G$4)/('Lisa '!$E$4-'Lisa '!$G$4))))/49.8329)^Blad1!$E$61</f>
        <v>143.77393746252883</v>
      </c>
      <c r="E60" s="31">
        <f>Blad1!F59*((('Lisa '!$C$4-'Lisa '!$E$4)/(LN(('Lisa '!$C$4-'Lisa '!$G$4)/('Lisa '!$E$4-'Lisa '!$G$4))))/49.8329)^Blad1!$G$61</f>
        <v>183.37016125509115</v>
      </c>
      <c r="F60" s="31">
        <f>Blad1!H59*((('Lisa '!$C$4-'Lisa '!$E$4)/(LN(('Lisa '!$C$4-'Lisa '!$G$4)/('Lisa '!$E$4-'Lisa '!$G$4))))/49.8329)^Blad1!$I$61</f>
        <v>204.24240502137167</v>
      </c>
      <c r="G60" s="31">
        <f>Blad1!J59*((('Lisa '!$C$4-'Lisa '!$E$4)/(LN(('Lisa '!$C$4-'Lisa '!$G$4)/('Lisa '!$E$4-'Lisa '!$G$4))))/49.8329)^Blad1!$K$61</f>
        <v>263.79580261666536</v>
      </c>
      <c r="H60" s="31">
        <f>Blad1!L59*((('Lisa '!$C$4-'Lisa '!$E$4)/(LN(('Lisa '!$C$4-'Lisa '!$G$4)/('Lisa '!$E$4-'Lisa '!$G$4))))/49.8329)^Blad1!$M$61</f>
        <v>318.39930883585788</v>
      </c>
      <c r="I60" s="31">
        <f>Blad1!N59*((('Lisa '!$C$4-'Lisa '!$E$4)/(LN(('Lisa '!$C$4-'Lisa '!$G$4)/('Lisa '!$E$4-'Lisa '!$G$4))))/49.8329)^Blad1!$O$61</f>
        <v>441.59805027056495</v>
      </c>
      <c r="J60" s="31">
        <f>Blad1!P59*((('Lisa '!$C$4-'Lisa '!$E$4)/(LN(('Lisa '!$C$4-'Lisa '!$G$4)/('Lisa '!$E$4-'Lisa '!$G$4))))/49.8329)^Blad1!$Q$61</f>
        <v>553.80163455662068</v>
      </c>
      <c r="K60" s="48"/>
      <c r="L60" s="18"/>
      <c r="M60" s="18"/>
      <c r="N60" s="18"/>
      <c r="O60" s="18"/>
      <c r="P60" s="18"/>
      <c r="Q60" s="18"/>
      <c r="R60" s="18"/>
      <c r="S60" s="18"/>
      <c r="T60" s="18"/>
      <c r="U60" s="38"/>
      <c r="V60" s="38"/>
    </row>
    <row r="61" spans="2:22" x14ac:dyDescent="0.2">
      <c r="B61" s="17">
        <v>900</v>
      </c>
      <c r="C61" s="31">
        <f>Blad1!B60*((('Lisa '!$C$4-'Lisa '!$E$4)/(LN(('Lisa '!$C$4-'Lisa '!$G$4)/('Lisa '!$E$4-'Lisa '!$G$4))))/49.8329)^Blad1!$C$61</f>
        <v>102.87042142677878</v>
      </c>
      <c r="D61" s="31">
        <f>Blad1!D60*((('Lisa '!$C$4-'Lisa '!$E$4)/(LN(('Lisa '!$C$4-'Lisa '!$G$4)/('Lisa '!$E$4-'Lisa '!$G$4))))/49.8329)^Blad1!$E$61</f>
        <v>161.74567964534498</v>
      </c>
      <c r="E61" s="31">
        <f>Blad1!F60*((('Lisa '!$C$4-'Lisa '!$E$4)/(LN(('Lisa '!$C$4-'Lisa '!$G$4)/('Lisa '!$E$4-'Lisa '!$G$4))))/49.8329)^Blad1!$G$61</f>
        <v>206.29143141197753</v>
      </c>
      <c r="F61" s="31">
        <f>Blad1!H60*((('Lisa '!$C$4-'Lisa '!$E$4)/(LN(('Lisa '!$C$4-'Lisa '!$G$4)/('Lisa '!$E$4-'Lisa '!$G$4))))/49.8329)^Blad1!$I$61</f>
        <v>229.77270564904313</v>
      </c>
      <c r="G61" s="31">
        <f>Blad1!J60*((('Lisa '!$C$4-'Lisa '!$E$4)/(LN(('Lisa '!$C$4-'Lisa '!$G$4)/('Lisa '!$E$4-'Lisa '!$G$4))))/49.8329)^Blad1!$K$61</f>
        <v>296.77027794374851</v>
      </c>
      <c r="H61" s="31">
        <f>Blad1!L60*((('Lisa '!$C$4-'Lisa '!$E$4)/(LN(('Lisa '!$C$4-'Lisa '!$G$4)/('Lisa '!$E$4-'Lisa '!$G$4))))/49.8329)^Blad1!$M$61</f>
        <v>358.19922244034007</v>
      </c>
      <c r="I61" s="31">
        <f>Blad1!N60*((('Lisa '!$C$4-'Lisa '!$E$4)/(LN(('Lisa '!$C$4-'Lisa '!$G$4)/('Lisa '!$E$4-'Lisa '!$G$4))))/49.8329)^Blad1!$O$61</f>
        <v>496.79780655438555</v>
      </c>
      <c r="J61" s="31">
        <f>Blad1!P60*((('Lisa '!$C$4-'Lisa '!$E$4)/(LN(('Lisa '!$C$4-'Lisa '!$G$4)/('Lisa '!$E$4-'Lisa '!$G$4))))/49.8329)^Blad1!$Q$61</f>
        <v>623.02683887619821</v>
      </c>
      <c r="K61" s="48"/>
      <c r="L61" s="80"/>
      <c r="M61" s="81"/>
      <c r="N61" s="81"/>
      <c r="O61" s="81"/>
      <c r="P61" s="81"/>
      <c r="Q61" s="81"/>
      <c r="R61" s="81"/>
      <c r="S61" s="81"/>
      <c r="T61" s="81"/>
      <c r="U61" s="38"/>
      <c r="V61" s="38"/>
    </row>
    <row r="62" spans="2:22" s="24" customFormat="1" x14ac:dyDescent="0.2">
      <c r="B62" s="17">
        <v>1000</v>
      </c>
      <c r="C62" s="39">
        <f>Blad1!B61*((('Lisa '!$C$4-'Lisa '!$E$4)/(LN(('Lisa '!$C$4-'Lisa '!$G$4)/('Lisa '!$E$4-'Lisa '!$G$4))))/49.8329)^Blad1!$C$61</f>
        <v>114.30046825197643</v>
      </c>
      <c r="D62" s="39">
        <f>Blad1!D61*((('Lisa '!$C$4-'Lisa '!$E$4)/(LN(('Lisa '!$C$4-'Lisa '!$G$4)/('Lisa '!$E$4-'Lisa '!$G$4))))/49.8329)^Blad1!$E$61</f>
        <v>179.71742182816106</v>
      </c>
      <c r="E62" s="39">
        <f>Blad1!F61*((('Lisa '!$C$4-'Lisa '!$E$4)/(LN(('Lisa '!$C$4-'Lisa '!$G$4)/('Lisa '!$E$4-'Lisa '!$G$4))))/49.8329)^Blad1!$G$61</f>
        <v>229.21270156886393</v>
      </c>
      <c r="F62" s="39">
        <f>Blad1!H61*((('Lisa '!$C$4-'Lisa '!$E$4)/(LN(('Lisa '!$C$4-'Lisa '!$G$4)/('Lisa '!$E$4-'Lisa '!$G$4))))/49.8329)^Blad1!$I$61</f>
        <v>255.3030062767146</v>
      </c>
      <c r="G62" s="39">
        <f>Blad1!J61*((('Lisa '!$C$4-'Lisa '!$E$4)/(LN(('Lisa '!$C$4-'Lisa '!$G$4)/('Lisa '!$E$4-'Lisa '!$G$4))))/49.8329)^Blad1!$K$61</f>
        <v>329.74475327083167</v>
      </c>
      <c r="H62" s="31">
        <f>Blad1!L61*((('Lisa '!$C$4-'Lisa '!$E$4)/(LN(('Lisa '!$C$4-'Lisa '!$G$4)/('Lisa '!$E$4-'Lisa '!$G$4))))/49.8329)^Blad1!$M$61</f>
        <v>397.99913604482231</v>
      </c>
      <c r="I62" s="31">
        <f>Blad1!N61*((('Lisa '!$C$4-'Lisa '!$E$4)/(LN(('Lisa '!$C$4-'Lisa '!$G$4)/('Lisa '!$E$4-'Lisa '!$G$4))))/49.8329)^Blad1!$O$61</f>
        <v>551.99756283820614</v>
      </c>
      <c r="J62" s="31">
        <f>Blad1!P61*((('Lisa '!$C$4-'Lisa '!$E$4)/(LN(('Lisa '!$C$4-'Lisa '!$G$4)/('Lisa '!$E$4-'Lisa '!$G$4))))/49.8329)^Blad1!$Q$61</f>
        <v>692.25204319577585</v>
      </c>
      <c r="K62" s="48"/>
      <c r="L62" s="75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2:22" x14ac:dyDescent="0.2">
      <c r="B63" s="17">
        <v>1100</v>
      </c>
      <c r="C63" s="31">
        <f>Blad1!B62*((('Lisa '!$C$4-'Lisa '!$E$4)/(LN(('Lisa '!$C$4-'Lisa '!$G$4)/('Lisa '!$E$4-'Lisa '!$G$4))))/49.8329)^Blad1!$C$61</f>
        <v>125.73051507717408</v>
      </c>
      <c r="D63" s="31">
        <f>Blad1!D62*((('Lisa '!$C$4-'Lisa '!$E$4)/(LN(('Lisa '!$C$4-'Lisa '!$G$4)/('Lisa '!$E$4-'Lisa '!$G$4))))/49.8329)^Blad1!$E$61</f>
        <v>197.68916401097715</v>
      </c>
      <c r="E63" s="31">
        <f>Blad1!F62*((('Lisa '!$C$4-'Lisa '!$E$4)/(LN(('Lisa '!$C$4-'Lisa '!$G$4)/('Lisa '!$E$4-'Lisa '!$G$4))))/49.8329)^Blad1!$G$61</f>
        <v>252.13397172575034</v>
      </c>
      <c r="F63" s="31">
        <f>Blad1!H62*((('Lisa '!$C$4-'Lisa '!$E$4)/(LN(('Lisa '!$C$4-'Lisa '!$G$4)/('Lisa '!$E$4-'Lisa '!$G$4))))/49.8329)^Blad1!$I$61</f>
        <v>280.83330690438606</v>
      </c>
      <c r="G63" s="31">
        <f>Blad1!J62*((('Lisa '!$C$4-'Lisa '!$E$4)/(LN(('Lisa '!$C$4-'Lisa '!$G$4)/('Lisa '!$E$4-'Lisa '!$G$4))))/49.8329)^Blad1!$K$61</f>
        <v>362.71922859791488</v>
      </c>
      <c r="H63" s="31">
        <f>Blad1!L62*((('Lisa '!$C$4-'Lisa '!$E$4)/(LN(('Lisa '!$C$4-'Lisa '!$G$4)/('Lisa '!$E$4-'Lisa '!$G$4))))/49.8329)^Blad1!$M$61</f>
        <v>437.79904964930461</v>
      </c>
      <c r="I63" s="31">
        <f>Blad1!N62*((('Lisa '!$C$4-'Lisa '!$E$4)/(LN(('Lisa '!$C$4-'Lisa '!$G$4)/('Lisa '!$E$4-'Lisa '!$G$4))))/49.8329)^Blad1!$O$61</f>
        <v>607.19731912202678</v>
      </c>
      <c r="J63" s="31">
        <f>Blad1!P62*((('Lisa '!$C$4-'Lisa '!$E$4)/(LN(('Lisa '!$C$4-'Lisa '!$G$4)/('Lisa '!$E$4-'Lisa '!$G$4))))/49.8329)^Blad1!$Q$61</f>
        <v>761.4772475153535</v>
      </c>
      <c r="K63" s="48"/>
      <c r="L63" s="74"/>
      <c r="M63" s="24"/>
      <c r="N63" s="24"/>
      <c r="O63" s="24"/>
      <c r="P63" s="24"/>
      <c r="Q63" s="24"/>
      <c r="R63" s="24"/>
      <c r="S63" s="24"/>
      <c r="T63" s="24"/>
    </row>
    <row r="64" spans="2:22" x14ac:dyDescent="0.2">
      <c r="B64" s="17">
        <v>1200</v>
      </c>
      <c r="C64" s="31">
        <f>Blad1!B63*((('Lisa '!$C$4-'Lisa '!$E$4)/(LN(('Lisa '!$C$4-'Lisa '!$G$4)/('Lisa '!$E$4-'Lisa '!$G$4))))/49.8329)^Blad1!$C$61</f>
        <v>137.16056190237171</v>
      </c>
      <c r="D64" s="31">
        <f>Blad1!D63*((('Lisa '!$C$4-'Lisa '!$E$4)/(LN(('Lisa '!$C$4-'Lisa '!$G$4)/('Lisa '!$E$4-'Lisa '!$G$4))))/49.8329)^Blad1!$E$61</f>
        <v>215.66090619379327</v>
      </c>
      <c r="E64" s="31">
        <f>Blad1!F63*((('Lisa '!$C$4-'Lisa '!$E$4)/(LN(('Lisa '!$C$4-'Lisa '!$G$4)/('Lisa '!$E$4-'Lisa '!$G$4))))/49.8329)^Blad1!$G$61</f>
        <v>275.05524188263672</v>
      </c>
      <c r="F64" s="31">
        <f>Blad1!H63*((('Lisa '!$C$4-'Lisa '!$E$4)/(LN(('Lisa '!$C$4-'Lisa '!$G$4)/('Lisa '!$E$4-'Lisa '!$G$4))))/49.8329)^Blad1!$I$61</f>
        <v>306.36360753205753</v>
      </c>
      <c r="G64" s="31">
        <f>Blad1!J63*((('Lisa '!$C$4-'Lisa '!$E$4)/(LN(('Lisa '!$C$4-'Lisa '!$G$4)/('Lisa '!$E$4-'Lisa '!$G$4))))/49.8329)^Blad1!$K$61</f>
        <v>395.69370392499803</v>
      </c>
      <c r="H64" s="31">
        <f>Blad1!L63*((('Lisa '!$C$4-'Lisa '!$E$4)/(LN(('Lisa '!$C$4-'Lisa '!$G$4)/('Lisa '!$E$4-'Lisa '!$G$4))))/49.8329)^Blad1!$M$61</f>
        <v>477.59896325378679</v>
      </c>
      <c r="I64" s="31">
        <f>Blad1!N63*((('Lisa '!$C$4-'Lisa '!$E$4)/(LN(('Lisa '!$C$4-'Lisa '!$G$4)/('Lisa '!$E$4-'Lisa '!$G$4))))/49.8329)^Blad1!$O$61</f>
        <v>662.39707540584732</v>
      </c>
      <c r="J64" s="31">
        <f>Blad1!P63*((('Lisa '!$C$4-'Lisa '!$E$4)/(LN(('Lisa '!$C$4-'Lisa '!$G$4)/('Lisa '!$E$4-'Lisa '!$G$4))))/49.8329)^Blad1!$Q$61</f>
        <v>830.70245183493091</v>
      </c>
      <c r="K64" s="48"/>
      <c r="L64" s="74"/>
      <c r="M64" s="24"/>
      <c r="N64" s="24"/>
      <c r="O64" s="24"/>
      <c r="P64" s="24"/>
      <c r="Q64" s="24"/>
      <c r="R64" s="24"/>
      <c r="S64" s="24"/>
      <c r="T64" s="24"/>
    </row>
    <row r="65" spans="2:20" x14ac:dyDescent="0.2">
      <c r="B65" s="17">
        <v>1300</v>
      </c>
      <c r="C65" s="31">
        <f>Blad1!B64*((('Lisa '!$C$4-'Lisa '!$E$4)/(LN(('Lisa '!$C$4-'Lisa '!$G$4)/('Lisa '!$E$4-'Lisa '!$G$4))))/49.8329)^Blad1!$C$61</f>
        <v>148.59060872756936</v>
      </c>
      <c r="D65" s="31">
        <f>Blad1!D64*((('Lisa '!$C$4-'Lisa '!$E$4)/(LN(('Lisa '!$C$4-'Lisa '!$G$4)/('Lisa '!$E$4-'Lisa '!$G$4))))/49.8329)^Blad1!$E$61</f>
        <v>233.63264837660938</v>
      </c>
      <c r="E65" s="31">
        <f>Blad1!F64*((('Lisa '!$C$4-'Lisa '!$E$4)/(LN(('Lisa '!$C$4-'Lisa '!$G$4)/('Lisa '!$E$4-'Lisa '!$G$4))))/49.8329)^Blad1!$G$61</f>
        <v>297.97651203952313</v>
      </c>
      <c r="F65" s="31">
        <f>Blad1!H64*((('Lisa '!$C$4-'Lisa '!$E$4)/(LN(('Lisa '!$C$4-'Lisa '!$G$4)/('Lisa '!$E$4-'Lisa '!$G$4))))/49.8329)^Blad1!$I$61</f>
        <v>331.89390815972894</v>
      </c>
      <c r="G65" s="31">
        <f>Blad1!J64*((('Lisa '!$C$4-'Lisa '!$E$4)/(LN(('Lisa '!$C$4-'Lisa '!$G$4)/('Lisa '!$E$4-'Lisa '!$G$4))))/49.8329)^Blad1!$K$61</f>
        <v>428.66817925208119</v>
      </c>
      <c r="H65" s="31">
        <f>Blad1!L64*((('Lisa '!$C$4-'Lisa '!$E$4)/(LN(('Lisa '!$C$4-'Lisa '!$G$4)/('Lisa '!$E$4-'Lisa '!$G$4))))/49.8329)^Blad1!$M$61</f>
        <v>517.39887685826909</v>
      </c>
      <c r="I65" s="31">
        <f>Blad1!N64*((('Lisa '!$C$4-'Lisa '!$E$4)/(LN(('Lisa '!$C$4-'Lisa '!$G$4)/('Lisa '!$E$4-'Lisa '!$G$4))))/49.8329)^Blad1!$O$61</f>
        <v>717.59683168966797</v>
      </c>
      <c r="J65" s="31">
        <f>Blad1!P64*((('Lisa '!$C$4-'Lisa '!$E$4)/(LN(('Lisa '!$C$4-'Lisa '!$G$4)/('Lisa '!$E$4-'Lisa '!$G$4))))/49.8329)^Blad1!$Q$61</f>
        <v>899.92765615450855</v>
      </c>
      <c r="K65" s="48"/>
      <c r="L65" s="95"/>
      <c r="M65" s="96"/>
      <c r="N65" s="96"/>
      <c r="O65" s="96"/>
      <c r="P65" s="96"/>
      <c r="Q65" s="96"/>
      <c r="R65" s="96"/>
      <c r="S65" s="96"/>
      <c r="T65" s="96"/>
    </row>
    <row r="66" spans="2:20" x14ac:dyDescent="0.2">
      <c r="B66" s="17">
        <v>1400</v>
      </c>
      <c r="C66" s="31">
        <f>Blad1!B65*((('Lisa '!$C$4-'Lisa '!$E$4)/(LN(('Lisa '!$C$4-'Lisa '!$G$4)/('Lisa '!$E$4-'Lisa '!$G$4))))/49.8329)^Blad1!$C$61</f>
        <v>160.02065555276701</v>
      </c>
      <c r="D66" s="31">
        <f>Blad1!D65*((('Lisa '!$C$4-'Lisa '!$E$4)/(LN(('Lisa '!$C$4-'Lisa '!$G$4)/('Lisa '!$E$4-'Lisa '!$G$4))))/49.8329)^Blad1!$E$61</f>
        <v>251.6043905594255</v>
      </c>
      <c r="E66" s="31">
        <f>Blad1!F65*((('Lisa '!$C$4-'Lisa '!$E$4)/(LN(('Lisa '!$C$4-'Lisa '!$G$4)/('Lisa '!$E$4-'Lisa '!$G$4))))/49.8329)^Blad1!$G$61</f>
        <v>320.89778219640954</v>
      </c>
      <c r="F66" s="31">
        <f>Blad1!H65*((('Lisa '!$C$4-'Lisa '!$E$4)/(LN(('Lisa '!$C$4-'Lisa '!$G$4)/('Lisa '!$E$4-'Lisa '!$G$4))))/49.8329)^Blad1!$I$61</f>
        <v>357.42420878740046</v>
      </c>
      <c r="G66" s="31">
        <f>Blad1!J65*((('Lisa '!$C$4-'Lisa '!$E$4)/(LN(('Lisa '!$C$4-'Lisa '!$G$4)/('Lisa '!$E$4-'Lisa '!$G$4))))/49.8329)^Blad1!$K$61</f>
        <v>461.64265457916434</v>
      </c>
      <c r="H66" s="31">
        <f>Blad1!L65*((('Lisa '!$C$4-'Lisa '!$E$4)/(LN(('Lisa '!$C$4-'Lisa '!$G$4)/('Lisa '!$E$4-'Lisa '!$G$4))))/49.8329)^Blad1!$M$61</f>
        <v>557.19879046275128</v>
      </c>
      <c r="I66" s="31">
        <f>Blad1!N65*((('Lisa '!$C$4-'Lisa '!$E$4)/(LN(('Lisa '!$C$4-'Lisa '!$G$4)/('Lisa '!$E$4-'Lisa '!$G$4))))/49.8329)^Blad1!$O$61</f>
        <v>772.79658797348861</v>
      </c>
      <c r="J66" s="31">
        <f>Blad1!P65*((('Lisa '!$C$4-'Lisa '!$E$4)/(LN(('Lisa '!$C$4-'Lisa '!$G$4)/('Lisa '!$E$4-'Lisa '!$G$4))))/49.8329)^Blad1!$Q$61</f>
        <v>969.15286047408608</v>
      </c>
      <c r="K66" s="48"/>
      <c r="L66" s="74"/>
      <c r="M66" s="24"/>
      <c r="N66" s="24"/>
      <c r="O66" s="24"/>
      <c r="P66" s="24"/>
      <c r="Q66" s="24"/>
      <c r="R66" s="24"/>
      <c r="S66" s="24"/>
      <c r="T66" s="24"/>
    </row>
    <row r="67" spans="2:20" x14ac:dyDescent="0.2">
      <c r="B67" s="17">
        <v>1500</v>
      </c>
      <c r="C67" s="31">
        <f>Blad1!B66*((('Lisa '!$C$4-'Lisa '!$E$4)/(LN(('Lisa '!$C$4-'Lisa '!$G$4)/('Lisa '!$E$4-'Lisa '!$G$4))))/49.8329)^Blad1!$C$61</f>
        <v>171.45070237796466</v>
      </c>
      <c r="D67" s="31">
        <f>Blad1!D66*((('Lisa '!$C$4-'Lisa '!$E$4)/(LN(('Lisa '!$C$4-'Lisa '!$G$4)/('Lisa '!$E$4-'Lisa '!$G$4))))/49.8329)^Blad1!$E$61</f>
        <v>269.57613274224161</v>
      </c>
      <c r="E67" s="31">
        <f>Blad1!F66*((('Lisa '!$C$4-'Lisa '!$E$4)/(LN(('Lisa '!$C$4-'Lisa '!$G$4)/('Lisa '!$E$4-'Lisa '!$G$4))))/49.8329)^Blad1!$G$61</f>
        <v>343.81905235329589</v>
      </c>
      <c r="F67" s="31">
        <f>Blad1!H66*((('Lisa '!$C$4-'Lisa '!$E$4)/(LN(('Lisa '!$C$4-'Lisa '!$G$4)/('Lisa '!$E$4-'Lisa '!$G$4))))/49.8329)^Blad1!$I$61</f>
        <v>382.95450941507187</v>
      </c>
      <c r="G67" s="31">
        <f>Blad1!J66*((('Lisa '!$C$4-'Lisa '!$E$4)/(LN(('Lisa '!$C$4-'Lisa '!$G$4)/('Lisa '!$E$4-'Lisa '!$G$4))))/49.8329)^Blad1!$K$61</f>
        <v>494.6171299062475</v>
      </c>
      <c r="H67" s="31">
        <f>Blad1!L66*((('Lisa '!$C$4-'Lisa '!$E$4)/(LN(('Lisa '!$C$4-'Lisa '!$G$4)/('Lisa '!$E$4-'Lisa '!$G$4))))/49.8329)^Blad1!$M$61</f>
        <v>596.99870406723346</v>
      </c>
      <c r="I67" s="31">
        <f>Blad1!N66*((('Lisa '!$C$4-'Lisa '!$E$4)/(LN(('Lisa '!$C$4-'Lisa '!$G$4)/('Lisa '!$E$4-'Lisa '!$G$4))))/49.8329)^Blad1!$O$61</f>
        <v>827.99634425730926</v>
      </c>
      <c r="J67" s="31">
        <f>Blad1!P66*((('Lisa '!$C$4-'Lisa '!$E$4)/(LN(('Lisa '!$C$4-'Lisa '!$G$4)/('Lisa '!$E$4-'Lisa '!$G$4))))/49.8329)^Blad1!$Q$61</f>
        <v>1038.3780647936637</v>
      </c>
      <c r="K67" s="48"/>
      <c r="L67" s="74"/>
      <c r="M67" s="24"/>
      <c r="N67" s="24"/>
      <c r="O67" s="24"/>
      <c r="P67" s="24"/>
      <c r="Q67" s="24"/>
      <c r="R67" s="24"/>
      <c r="S67" s="24"/>
      <c r="T67" s="24"/>
    </row>
    <row r="68" spans="2:20" x14ac:dyDescent="0.2">
      <c r="B68" s="17">
        <v>1600</v>
      </c>
      <c r="C68" s="31">
        <f>Blad1!B67*((('Lisa '!$C$4-'Lisa '!$E$4)/(LN(('Lisa '!$C$4-'Lisa '!$G$4)/('Lisa '!$E$4-'Lisa '!$G$4))))/49.8329)^Blad1!$C$61</f>
        <v>182.88074920316231</v>
      </c>
      <c r="D68" s="31">
        <f>Blad1!D67*((('Lisa '!$C$4-'Lisa '!$E$4)/(LN(('Lisa '!$C$4-'Lisa '!$G$4)/('Lisa '!$E$4-'Lisa '!$G$4))))/49.8329)^Blad1!$E$61</f>
        <v>287.54787492505767</v>
      </c>
      <c r="E68" s="31">
        <f>Blad1!F67*((('Lisa '!$C$4-'Lisa '!$E$4)/(LN(('Lisa '!$C$4-'Lisa '!$G$4)/('Lisa '!$E$4-'Lisa '!$G$4))))/49.8329)^Blad1!$G$61</f>
        <v>366.7403225101823</v>
      </c>
      <c r="F68" s="31">
        <f>Blad1!H67*((('Lisa '!$C$4-'Lisa '!$E$4)/(LN(('Lisa '!$C$4-'Lisa '!$G$4)/('Lisa '!$E$4-'Lisa '!$G$4))))/49.8329)^Blad1!$I$61</f>
        <v>408.48481004274333</v>
      </c>
      <c r="G68" s="31">
        <f>Blad1!J67*((('Lisa '!$C$4-'Lisa '!$E$4)/(LN(('Lisa '!$C$4-'Lisa '!$G$4)/('Lisa '!$E$4-'Lisa '!$G$4))))/49.8329)^Blad1!$K$61</f>
        <v>527.59160523333071</v>
      </c>
      <c r="H68" s="31">
        <f>Blad1!L67*((('Lisa '!$C$4-'Lisa '!$E$4)/(LN(('Lisa '!$C$4-'Lisa '!$G$4)/('Lisa '!$E$4-'Lisa '!$G$4))))/49.8329)^Blad1!$M$61</f>
        <v>636.79861767171576</v>
      </c>
      <c r="I68" s="31">
        <f>Blad1!N67*((('Lisa '!$C$4-'Lisa '!$E$4)/(LN(('Lisa '!$C$4-'Lisa '!$G$4)/('Lisa '!$E$4-'Lisa '!$G$4))))/49.8329)^Blad1!$O$61</f>
        <v>883.19610054112991</v>
      </c>
      <c r="J68" s="31">
        <f>Blad1!P67*((('Lisa '!$C$4-'Lisa '!$E$4)/(LN(('Lisa '!$C$4-'Lisa '!$G$4)/('Lisa '!$E$4-'Lisa '!$G$4))))/49.8329)^Blad1!$Q$61</f>
        <v>1107.6032691132414</v>
      </c>
      <c r="K68" s="48"/>
      <c r="L68" s="24"/>
      <c r="M68" s="24"/>
      <c r="N68" s="24"/>
      <c r="O68" s="24"/>
      <c r="P68" s="24"/>
      <c r="Q68" s="24"/>
      <c r="R68" s="24"/>
      <c r="S68" s="24"/>
      <c r="T68" s="24"/>
    </row>
    <row r="69" spans="2:20" x14ac:dyDescent="0.2">
      <c r="B69" s="17">
        <v>1700</v>
      </c>
      <c r="C69" s="31">
        <f>Blad1!B68*((('Lisa '!$C$4-'Lisa '!$E$4)/(LN(('Lisa '!$C$4-'Lisa '!$G$4)/('Lisa '!$E$4-'Lisa '!$G$4))))/49.8329)^Blad1!$C$61</f>
        <v>194.31079602835996</v>
      </c>
      <c r="D69" s="31">
        <f>Blad1!D68*((('Lisa '!$C$4-'Lisa '!$E$4)/(LN(('Lisa '!$C$4-'Lisa '!$G$4)/('Lisa '!$E$4-'Lisa '!$G$4))))/49.8329)^Blad1!$E$61</f>
        <v>305.51961710787378</v>
      </c>
      <c r="E69" s="31">
        <f>Blad1!F68*((('Lisa '!$C$4-'Lisa '!$E$4)/(LN(('Lisa '!$C$4-'Lisa '!$G$4)/('Lisa '!$E$4-'Lisa '!$G$4))))/49.8329)^Blad1!$G$61</f>
        <v>389.6615926670687</v>
      </c>
      <c r="F69" s="31">
        <f>Blad1!H68*((('Lisa '!$C$4-'Lisa '!$E$4)/(LN(('Lisa '!$C$4-'Lisa '!$G$4)/('Lisa '!$E$4-'Lisa '!$G$4))))/49.8329)^Blad1!$I$61</f>
        <v>434.0151106704148</v>
      </c>
      <c r="G69" s="31">
        <f>Blad1!J68*((('Lisa '!$C$4-'Lisa '!$E$4)/(LN(('Lisa '!$C$4-'Lisa '!$G$4)/('Lisa '!$E$4-'Lisa '!$G$4))))/49.8329)^Blad1!$K$61</f>
        <v>560.56608056041387</v>
      </c>
      <c r="H69" s="31">
        <f>Blad1!L68*((('Lisa '!$C$4-'Lisa '!$E$4)/(LN(('Lisa '!$C$4-'Lisa '!$G$4)/('Lisa '!$E$4-'Lisa '!$G$4))))/49.8329)^Blad1!$M$61</f>
        <v>676.59853127619806</v>
      </c>
      <c r="I69" s="31">
        <f>Blad1!N68*((('Lisa '!$C$4-'Lisa '!$E$4)/(LN(('Lisa '!$C$4-'Lisa '!$G$4)/('Lisa '!$E$4-'Lisa '!$G$4))))/49.8329)^Blad1!$O$61</f>
        <v>938.39585682495044</v>
      </c>
      <c r="J69" s="31">
        <f>Blad1!P68*((('Lisa '!$C$4-'Lisa '!$E$4)/(LN(('Lisa '!$C$4-'Lisa '!$G$4)/('Lisa '!$E$4-'Lisa '!$G$4))))/49.8329)^Blad1!$Q$61</f>
        <v>1176.828473432819</v>
      </c>
      <c r="K69" s="48"/>
      <c r="L69" s="24"/>
      <c r="M69" s="24"/>
      <c r="N69" s="24"/>
      <c r="O69" s="24"/>
      <c r="P69" s="24"/>
      <c r="Q69" s="24"/>
      <c r="R69" s="24"/>
      <c r="S69" s="24"/>
      <c r="T69" s="24"/>
    </row>
    <row r="70" spans="2:20" x14ac:dyDescent="0.2">
      <c r="B70" s="17">
        <v>1800</v>
      </c>
      <c r="C70" s="31">
        <f>Blad1!B69*((('Lisa '!$C$4-'Lisa '!$E$4)/(LN(('Lisa '!$C$4-'Lisa '!$G$4)/('Lisa '!$E$4-'Lisa '!$G$4))))/49.8329)^Blad1!$C$61</f>
        <v>205.74084285355755</v>
      </c>
      <c r="D70" s="31">
        <f>Blad1!D69*((('Lisa '!$C$4-'Lisa '!$E$4)/(LN(('Lisa '!$C$4-'Lisa '!$G$4)/('Lisa '!$E$4-'Lisa '!$G$4))))/49.8329)^Blad1!$E$61</f>
        <v>323.49135929068996</v>
      </c>
      <c r="E70" s="31">
        <f>Blad1!F69*((('Lisa '!$C$4-'Lisa '!$E$4)/(LN(('Lisa '!$C$4-'Lisa '!$G$4)/('Lisa '!$E$4-'Lisa '!$G$4))))/49.8329)^Blad1!$G$61</f>
        <v>412.58286282395505</v>
      </c>
      <c r="F70" s="31">
        <f>Blad1!H69*((('Lisa '!$C$4-'Lisa '!$E$4)/(LN(('Lisa '!$C$4-'Lisa '!$G$4)/('Lisa '!$E$4-'Lisa '!$G$4))))/49.8329)^Blad1!$I$61</f>
        <v>459.54541129808626</v>
      </c>
      <c r="G70" s="31">
        <f>Blad1!J69*((('Lisa '!$C$4-'Lisa '!$E$4)/(LN(('Lisa '!$C$4-'Lisa '!$G$4)/('Lisa '!$E$4-'Lisa '!$G$4))))/49.8329)^Blad1!$K$61</f>
        <v>593.54055588749702</v>
      </c>
      <c r="H70" s="31">
        <f>Blad1!L69*((('Lisa '!$C$4-'Lisa '!$E$4)/(LN(('Lisa '!$C$4-'Lisa '!$G$4)/('Lisa '!$E$4-'Lisa '!$G$4))))/49.8329)^Blad1!$M$61</f>
        <v>716.39844488068013</v>
      </c>
      <c r="I70" s="31">
        <f>Blad1!N69*((('Lisa '!$C$4-'Lisa '!$E$4)/(LN(('Lisa '!$C$4-'Lisa '!$G$4)/('Lisa '!$E$4-'Lisa '!$G$4))))/49.8329)^Blad1!$O$61</f>
        <v>993.59561310877109</v>
      </c>
      <c r="J70" s="31">
        <f>Blad1!P69*((('Lisa '!$C$4-'Lisa '!$E$4)/(LN(('Lisa '!$C$4-'Lisa '!$G$4)/('Lisa '!$E$4-'Lisa '!$G$4))))/49.8329)^Blad1!$Q$61</f>
        <v>1246.0536777523964</v>
      </c>
    </row>
    <row r="71" spans="2:20" x14ac:dyDescent="0.2">
      <c r="B71" s="17">
        <v>1900</v>
      </c>
      <c r="C71" s="31">
        <f>Blad1!B70*((('Lisa '!$C$4-'Lisa '!$E$4)/(LN(('Lisa '!$C$4-'Lisa '!$G$4)/('Lisa '!$E$4-'Lisa '!$G$4))))/49.8329)^Blad1!$C$61</f>
        <v>217.1708896787552</v>
      </c>
      <c r="D71" s="31">
        <f>Blad1!D70*((('Lisa '!$C$4-'Lisa '!$E$4)/(LN(('Lisa '!$C$4-'Lisa '!$G$4)/('Lisa '!$E$4-'Lisa '!$G$4))))/49.8329)^Blad1!$E$61</f>
        <v>341.46310147350601</v>
      </c>
      <c r="E71" s="31">
        <f>Blad1!F70*((('Lisa '!$C$4-'Lisa '!$E$4)/(LN(('Lisa '!$C$4-'Lisa '!$G$4)/('Lisa '!$E$4-'Lisa '!$G$4))))/49.8329)^Blad1!$G$61</f>
        <v>435.50413298084152</v>
      </c>
      <c r="F71" s="31">
        <f>Blad1!H70*((('Lisa '!$C$4-'Lisa '!$E$4)/(LN(('Lisa '!$C$4-'Lisa '!$G$4)/('Lisa '!$E$4-'Lisa '!$G$4))))/49.8329)^Blad1!$I$61</f>
        <v>485.07571192575773</v>
      </c>
      <c r="G71" s="31">
        <f>Blad1!J70*((('Lisa '!$C$4-'Lisa '!$E$4)/(LN(('Lisa '!$C$4-'Lisa '!$G$4)/('Lisa '!$E$4-'Lisa '!$G$4))))/49.8329)^Blad1!$K$61</f>
        <v>626.51503121458018</v>
      </c>
      <c r="H71" s="31">
        <f>Blad1!L70*((('Lisa '!$C$4-'Lisa '!$E$4)/(LN(('Lisa '!$C$4-'Lisa '!$G$4)/('Lisa '!$E$4-'Lisa '!$G$4))))/49.8329)^Blad1!$M$61</f>
        <v>756.19835848516243</v>
      </c>
      <c r="I71" s="31">
        <f>Blad1!N70*((('Lisa '!$C$4-'Lisa '!$E$4)/(LN(('Lisa '!$C$4-'Lisa '!$G$4)/('Lisa '!$E$4-'Lisa '!$G$4))))/49.8329)^Blad1!$O$61</f>
        <v>1048.7953693925917</v>
      </c>
      <c r="J71" s="31">
        <f>Blad1!P70*((('Lisa '!$C$4-'Lisa '!$E$4)/(LN(('Lisa '!$C$4-'Lisa '!$G$4)/('Lisa '!$E$4-'Lisa '!$G$4))))/49.8329)^Blad1!$Q$61</f>
        <v>1315.2788820719741</v>
      </c>
    </row>
    <row r="72" spans="2:20" x14ac:dyDescent="0.2">
      <c r="B72" s="17">
        <v>2000</v>
      </c>
      <c r="C72" s="31">
        <f>Blad1!B71*((('Lisa '!$C$4-'Lisa '!$E$4)/(LN(('Lisa '!$C$4-'Lisa '!$G$4)/('Lisa '!$E$4-'Lisa '!$G$4))))/49.8329)^Blad1!$C$61</f>
        <v>228.60093650395285</v>
      </c>
      <c r="D72" s="31">
        <f>Blad1!D71*((('Lisa '!$C$4-'Lisa '!$E$4)/(LN(('Lisa '!$C$4-'Lisa '!$G$4)/('Lisa '!$E$4-'Lisa '!$G$4))))/49.8329)^Blad1!$E$61</f>
        <v>359.43484365632213</v>
      </c>
      <c r="E72" s="31">
        <f>Blad1!F71*((('Lisa '!$C$4-'Lisa '!$E$4)/(LN(('Lisa '!$C$4-'Lisa '!$G$4)/('Lisa '!$E$4-'Lisa '!$G$4))))/49.8329)^Blad1!$G$61</f>
        <v>458.42540313772787</v>
      </c>
      <c r="F72" s="31">
        <f>Blad1!H71*((('Lisa '!$C$4-'Lisa '!$E$4)/(LN(('Lisa '!$C$4-'Lisa '!$G$4)/('Lisa '!$E$4-'Lisa '!$G$4))))/49.8329)^Blad1!$I$61</f>
        <v>510.6060125534292</v>
      </c>
      <c r="G72" s="31">
        <f>Blad1!J71*((('Lisa '!$C$4-'Lisa '!$E$4)/(LN(('Lisa '!$C$4-'Lisa '!$G$4)/('Lisa '!$E$4-'Lisa '!$G$4))))/49.8329)^Blad1!$K$61</f>
        <v>659.48950654166333</v>
      </c>
      <c r="H72" s="31">
        <f>Blad1!L71*((('Lisa '!$C$4-'Lisa '!$E$4)/(LN(('Lisa '!$C$4-'Lisa '!$G$4)/('Lisa '!$E$4-'Lisa '!$G$4))))/49.8329)^Blad1!$M$61</f>
        <v>795.99827208964462</v>
      </c>
      <c r="I72" s="31">
        <f>Blad1!N71*((('Lisa '!$C$4-'Lisa '!$E$4)/(LN(('Lisa '!$C$4-'Lisa '!$G$4)/('Lisa '!$E$4-'Lisa '!$G$4))))/49.8329)^Blad1!$O$61</f>
        <v>1103.9951256764123</v>
      </c>
      <c r="J72" s="31">
        <f>Blad1!P71*((('Lisa '!$C$4-'Lisa '!$E$4)/(LN(('Lisa '!$C$4-'Lisa '!$G$4)/('Lisa '!$E$4-'Lisa '!$G$4))))/49.8329)^Blad1!$Q$61</f>
        <v>1384.5040863915517</v>
      </c>
    </row>
    <row r="73" spans="2:20" x14ac:dyDescent="0.2">
      <c r="B73" s="17">
        <v>2100</v>
      </c>
      <c r="C73" s="31">
        <f>Blad1!B72*((('Lisa '!$C$4-'Lisa '!$E$4)/(LN(('Lisa '!$C$4-'Lisa '!$G$4)/('Lisa '!$E$4-'Lisa '!$G$4))))/49.8329)^Blad1!$C$61</f>
        <v>240.0309833291505</v>
      </c>
      <c r="D73" s="31">
        <f>Blad1!D72*((('Lisa '!$C$4-'Lisa '!$E$4)/(LN(('Lisa '!$C$4-'Lisa '!$G$4)/('Lisa '!$E$4-'Lisa '!$G$4))))/49.8329)^Blad1!$E$61</f>
        <v>377.40658583913819</v>
      </c>
      <c r="E73" s="31">
        <f>Blad1!F72*((('Lisa '!$C$4-'Lisa '!$E$4)/(LN(('Lisa '!$C$4-'Lisa '!$G$4)/('Lisa '!$E$4-'Lisa '!$G$4))))/49.8329)^Blad1!$G$61</f>
        <v>481.34667329461428</v>
      </c>
      <c r="F73" s="31">
        <f>Blad1!H72*((('Lisa '!$C$4-'Lisa '!$E$4)/(LN(('Lisa '!$C$4-'Lisa '!$G$4)/('Lisa '!$E$4-'Lisa '!$G$4))))/49.8329)^Blad1!$I$61</f>
        <v>536.1363131811006</v>
      </c>
      <c r="G73" s="31">
        <f>Blad1!J72*((('Lisa '!$C$4-'Lisa '!$E$4)/(LN(('Lisa '!$C$4-'Lisa '!$G$4)/('Lisa '!$E$4-'Lisa '!$G$4))))/49.8329)^Blad1!$K$61</f>
        <v>692.4639818687466</v>
      </c>
      <c r="H73" s="31">
        <f>Blad1!L72*((('Lisa '!$C$4-'Lisa '!$E$4)/(LN(('Lisa '!$C$4-'Lisa '!$G$4)/('Lisa '!$E$4-'Lisa '!$G$4))))/49.8329)^Blad1!$M$61</f>
        <v>835.79818569412691</v>
      </c>
      <c r="I73" s="31">
        <f>Blad1!N72*((('Lisa '!$C$4-'Lisa '!$E$4)/(LN(('Lisa '!$C$4-'Lisa '!$G$4)/('Lisa '!$E$4-'Lisa '!$G$4))))/49.8329)^Blad1!$O$61</f>
        <v>1159.194881960233</v>
      </c>
      <c r="J73" s="31">
        <f>Blad1!P72*((('Lisa '!$C$4-'Lisa '!$E$4)/(LN(('Lisa '!$C$4-'Lisa '!$G$4)/('Lisa '!$E$4-'Lisa '!$G$4))))/49.8329)^Blad1!$Q$61</f>
        <v>1453.7292907111294</v>
      </c>
    </row>
    <row r="74" spans="2:20" x14ac:dyDescent="0.2">
      <c r="B74" s="17">
        <v>2200</v>
      </c>
      <c r="C74" s="31">
        <f>Blad1!B73*((('Lisa '!$C$4-'Lisa '!$E$4)/(LN(('Lisa '!$C$4-'Lisa '!$G$4)/('Lisa '!$E$4-'Lisa '!$G$4))))/49.8329)^Blad1!$C$61</f>
        <v>251.46103015434815</v>
      </c>
      <c r="D74" s="31">
        <f>Blad1!D73*((('Lisa '!$C$4-'Lisa '!$E$4)/(LN(('Lisa '!$C$4-'Lisa '!$G$4)/('Lisa '!$E$4-'Lisa '!$G$4))))/49.8329)^Blad1!$E$61</f>
        <v>395.3783280219543</v>
      </c>
      <c r="E74" s="31">
        <f>Blad1!F73*((('Lisa '!$C$4-'Lisa '!$E$4)/(LN(('Lisa '!$C$4-'Lisa '!$G$4)/('Lisa '!$E$4-'Lisa '!$G$4))))/49.8329)^Blad1!$G$61</f>
        <v>504.26794345150068</v>
      </c>
      <c r="F74" s="31">
        <f>Blad1!H73*((('Lisa '!$C$4-'Lisa '!$E$4)/(LN(('Lisa '!$C$4-'Lisa '!$G$4)/('Lisa '!$E$4-'Lisa '!$G$4))))/49.8329)^Blad1!$I$61</f>
        <v>561.66661380877213</v>
      </c>
      <c r="G74" s="31">
        <f>Blad1!J73*((('Lisa '!$C$4-'Lisa '!$E$4)/(LN(('Lisa '!$C$4-'Lisa '!$G$4)/('Lisa '!$E$4-'Lisa '!$G$4))))/49.8329)^Blad1!$K$61</f>
        <v>725.43845719582976</v>
      </c>
      <c r="H74" s="31">
        <f>Blad1!L73*((('Lisa '!$C$4-'Lisa '!$E$4)/(LN(('Lisa '!$C$4-'Lisa '!$G$4)/('Lisa '!$E$4-'Lisa '!$G$4))))/49.8329)^Blad1!$M$61</f>
        <v>875.59809929860921</v>
      </c>
      <c r="I74" s="31">
        <f>Blad1!N73*((('Lisa '!$C$4-'Lisa '!$E$4)/(LN(('Lisa '!$C$4-'Lisa '!$G$4)/('Lisa '!$E$4-'Lisa '!$G$4))))/49.8329)^Blad1!$O$61</f>
        <v>1214.3946382440536</v>
      </c>
      <c r="J74" s="31">
        <f>Blad1!P73*((('Lisa '!$C$4-'Lisa '!$E$4)/(LN(('Lisa '!$C$4-'Lisa '!$G$4)/('Lisa '!$E$4-'Lisa '!$G$4))))/49.8329)^Blad1!$Q$61</f>
        <v>1522.954495030707</v>
      </c>
    </row>
    <row r="75" spans="2:20" ht="12" customHeight="1" x14ac:dyDescent="0.2">
      <c r="B75" s="17">
        <v>2300</v>
      </c>
      <c r="C75" s="31">
        <f>Blad1!B74*((('Lisa '!$C$4-'Lisa '!$E$4)/(LN(('Lisa '!$C$4-'Lisa '!$G$4)/('Lisa '!$E$4-'Lisa '!$G$4))))/49.8329)^Blad1!$C$61</f>
        <v>262.8910769795458</v>
      </c>
      <c r="D75" s="31">
        <f>Blad1!D74*((('Lisa '!$C$4-'Lisa '!$E$4)/(LN(('Lisa '!$C$4-'Lisa '!$G$4)/('Lisa '!$E$4-'Lisa '!$G$4))))/49.8329)^Blad1!$E$61</f>
        <v>413.35007020477047</v>
      </c>
      <c r="E75" s="31">
        <f>Blad1!F74*((('Lisa '!$C$4-'Lisa '!$E$4)/(LN(('Lisa '!$C$4-'Lisa '!$G$4)/('Lisa '!$E$4-'Lisa '!$G$4))))/49.8329)^Blad1!$G$61</f>
        <v>527.18921360838704</v>
      </c>
      <c r="F75" s="31">
        <f>Blad1!H74*((('Lisa '!$C$4-'Lisa '!$E$4)/(LN(('Lisa '!$C$4-'Lisa '!$G$4)/('Lisa '!$E$4-'Lisa '!$G$4))))/49.8329)^Blad1!$I$61</f>
        <v>587.19691443644354</v>
      </c>
      <c r="G75" s="31">
        <f>Blad1!J74*((('Lisa '!$C$4-'Lisa '!$E$4)/(LN(('Lisa '!$C$4-'Lisa '!$G$4)/('Lisa '!$E$4-'Lisa '!$G$4))))/49.8329)^Blad1!$K$61</f>
        <v>758.4129325229128</v>
      </c>
      <c r="H75" s="31">
        <f>Blad1!L74*((('Lisa '!$C$4-'Lisa '!$E$4)/(LN(('Lisa '!$C$4-'Lisa '!$G$4)/('Lisa '!$E$4-'Lisa '!$G$4))))/49.8329)^Blad1!$M$61</f>
        <v>915.39801290309128</v>
      </c>
      <c r="I75" s="31">
        <f>Blad1!N74*((('Lisa '!$C$4-'Lisa '!$E$4)/(LN(('Lisa '!$C$4-'Lisa '!$G$4)/('Lisa '!$E$4-'Lisa '!$G$4))))/49.8329)^Blad1!$O$61</f>
        <v>1269.5943945278741</v>
      </c>
      <c r="J75" s="31">
        <f>Blad1!P74*((('Lisa '!$C$4-'Lisa '!$E$4)/(LN(('Lisa '!$C$4-'Lisa '!$G$4)/('Lisa '!$E$4-'Lisa '!$G$4))))/49.8329)^Blad1!$Q$61</f>
        <v>1592.1796993502842</v>
      </c>
    </row>
    <row r="76" spans="2:20" x14ac:dyDescent="0.2">
      <c r="B76" s="17">
        <v>2400</v>
      </c>
      <c r="C76" s="31">
        <f>Blad1!B75*((('Lisa '!$C$4-'Lisa '!$E$4)/(LN(('Lisa '!$C$4-'Lisa '!$G$4)/('Lisa '!$E$4-'Lisa '!$G$4))))/49.8329)^Blad1!$C$61</f>
        <v>274.32112380474342</v>
      </c>
      <c r="D76" s="31">
        <f>Blad1!D75*((('Lisa '!$C$4-'Lisa '!$E$4)/(LN(('Lisa '!$C$4-'Lisa '!$G$4)/('Lisa '!$E$4-'Lisa '!$G$4))))/49.8329)^Blad1!$E$61</f>
        <v>431.32181238758653</v>
      </c>
      <c r="E76" s="31">
        <f>Blad1!F75*((('Lisa '!$C$4-'Lisa '!$E$4)/(LN(('Lisa '!$C$4-'Lisa '!$G$4)/('Lisa '!$E$4-'Lisa '!$G$4))))/49.8329)^Blad1!$G$61</f>
        <v>550.11048376527344</v>
      </c>
      <c r="F76" s="31">
        <f>Blad1!H75*((('Lisa '!$C$4-'Lisa '!$E$4)/(LN(('Lisa '!$C$4-'Lisa '!$G$4)/('Lisa '!$E$4-'Lisa '!$G$4))))/49.8329)^Blad1!$I$61</f>
        <v>612.72721506411506</v>
      </c>
      <c r="G76" s="31">
        <f>Blad1!J75*((('Lisa '!$C$4-'Lisa '!$E$4)/(LN(('Lisa '!$C$4-'Lisa '!$G$4)/('Lisa '!$E$4-'Lisa '!$G$4))))/49.8329)^Blad1!$K$61</f>
        <v>791.38740784999607</v>
      </c>
      <c r="H76" s="31">
        <f>Blad1!L75*((('Lisa '!$C$4-'Lisa '!$E$4)/(LN(('Lisa '!$C$4-'Lisa '!$G$4)/('Lisa '!$E$4-'Lisa '!$G$4))))/49.8329)^Blad1!$M$61</f>
        <v>955.19792650757358</v>
      </c>
      <c r="I76" s="31">
        <f>Blad1!N75*((('Lisa '!$C$4-'Lisa '!$E$4)/(LN(('Lisa '!$C$4-'Lisa '!$G$4)/('Lisa '!$E$4-'Lisa '!$G$4))))/49.8329)^Blad1!$O$61</f>
        <v>1324.7941508116946</v>
      </c>
      <c r="J76" s="31">
        <f>Blad1!P75*((('Lisa '!$C$4-'Lisa '!$E$4)/(LN(('Lisa '!$C$4-'Lisa '!$G$4)/('Lisa '!$E$4-'Lisa '!$G$4))))/49.8329)^Blad1!$Q$61</f>
        <v>1661.4049036698618</v>
      </c>
    </row>
    <row r="77" spans="2:20" x14ac:dyDescent="0.2">
      <c r="B77" s="17">
        <v>2500</v>
      </c>
      <c r="C77" s="31">
        <f>Blad1!B76*((('Lisa '!$C$4-'Lisa '!$E$4)/(LN(('Lisa '!$C$4-'Lisa '!$G$4)/('Lisa '!$E$4-'Lisa '!$G$4))))/49.8329)^Blad1!$C$61</f>
        <v>285.7511706299411</v>
      </c>
      <c r="D77" s="31">
        <f>Blad1!D76*((('Lisa '!$C$4-'Lisa '!$E$4)/(LN(('Lisa '!$C$4-'Lisa '!$G$4)/('Lisa '!$E$4-'Lisa '!$G$4))))/49.8329)^Blad1!$E$61</f>
        <v>449.29355457040265</v>
      </c>
      <c r="E77" s="31">
        <f>Blad1!F76*((('Lisa '!$C$4-'Lisa '!$E$4)/(LN(('Lisa '!$C$4-'Lisa '!$G$4)/('Lisa '!$E$4-'Lisa '!$G$4))))/49.8329)^Blad1!$G$61</f>
        <v>573.03175392215985</v>
      </c>
      <c r="F77" s="31">
        <f>Blad1!H76*((('Lisa '!$C$4-'Lisa '!$E$4)/(LN(('Lisa '!$C$4-'Lisa '!$G$4)/('Lisa '!$E$4-'Lisa '!$G$4))))/49.8329)^Blad1!$I$61</f>
        <v>638.25751569178647</v>
      </c>
      <c r="G77" s="31">
        <f>Blad1!J76*((('Lisa '!$C$4-'Lisa '!$E$4)/(LN(('Lisa '!$C$4-'Lisa '!$G$4)/('Lisa '!$E$4-'Lisa '!$G$4))))/49.8329)^Blad1!$K$61</f>
        <v>824.36188317707922</v>
      </c>
      <c r="H77" s="31">
        <f>Blad1!L76*((('Lisa '!$C$4-'Lisa '!$E$4)/(LN(('Lisa '!$C$4-'Lisa '!$G$4)/('Lisa '!$E$4-'Lisa '!$G$4))))/49.8329)^Blad1!$M$61</f>
        <v>994.99784011205577</v>
      </c>
      <c r="I77" s="31">
        <f>Blad1!N76*((('Lisa '!$C$4-'Lisa '!$E$4)/(LN(('Lisa '!$C$4-'Lisa '!$G$4)/('Lisa '!$E$4-'Lisa '!$G$4))))/49.8329)^Blad1!$O$61</f>
        <v>1379.9939070955154</v>
      </c>
      <c r="J77" s="31">
        <f>Blad1!P76*((('Lisa '!$C$4-'Lisa '!$E$4)/(LN(('Lisa '!$C$4-'Lisa '!$G$4)/('Lisa '!$E$4-'Lisa '!$G$4))))/49.8329)^Blad1!$Q$61</f>
        <v>1730.6301079894395</v>
      </c>
    </row>
    <row r="78" spans="2:20" x14ac:dyDescent="0.2">
      <c r="B78" s="17">
        <v>2600</v>
      </c>
      <c r="C78" s="31">
        <f>Blad1!B77*((('Lisa '!$C$4-'Lisa '!$E$4)/(LN(('Lisa '!$C$4-'Lisa '!$G$4)/('Lisa '!$E$4-'Lisa '!$G$4))))/49.8329)^Blad1!$C$61</f>
        <v>297.18121745513872</v>
      </c>
      <c r="D78" s="31">
        <f>Blad1!D77*((('Lisa '!$C$4-'Lisa '!$E$4)/(LN(('Lisa '!$C$4-'Lisa '!$G$4)/('Lisa '!$E$4-'Lisa '!$G$4))))/49.8329)^Blad1!$E$61</f>
        <v>467.26529675321876</v>
      </c>
      <c r="E78" s="31">
        <f>Blad1!F77*((('Lisa '!$C$4-'Lisa '!$E$4)/(LN(('Lisa '!$C$4-'Lisa '!$G$4)/('Lisa '!$E$4-'Lisa '!$G$4))))/49.8329)^Blad1!$G$61</f>
        <v>595.95302407904626</v>
      </c>
      <c r="F78" s="31">
        <f>Blad1!H77*((('Lisa '!$C$4-'Lisa '!$E$4)/(LN(('Lisa '!$C$4-'Lisa '!$G$4)/('Lisa '!$E$4-'Lisa '!$G$4))))/49.8329)^Blad1!$I$61</f>
        <v>663.78781631945787</v>
      </c>
      <c r="G78" s="31">
        <f>Blad1!J77*((('Lisa '!$C$4-'Lisa '!$E$4)/(LN(('Lisa '!$C$4-'Lisa '!$G$4)/('Lisa '!$E$4-'Lisa '!$G$4))))/49.8329)^Blad1!$K$61</f>
        <v>857.33635850416238</v>
      </c>
      <c r="H78" s="31">
        <f>Blad1!L77*((('Lisa '!$C$4-'Lisa '!$E$4)/(LN(('Lisa '!$C$4-'Lisa '!$G$4)/('Lisa '!$E$4-'Lisa '!$G$4))))/49.8329)^Blad1!$M$61</f>
        <v>1034.7977537165382</v>
      </c>
      <c r="I78" s="31">
        <f>Blad1!N77*((('Lisa '!$C$4-'Lisa '!$E$4)/(LN(('Lisa '!$C$4-'Lisa '!$G$4)/('Lisa '!$E$4-'Lisa '!$G$4))))/49.8329)^Blad1!$O$61</f>
        <v>1435.1936633793359</v>
      </c>
      <c r="J78" s="31">
        <f>Blad1!P77*((('Lisa '!$C$4-'Lisa '!$E$4)/(LN(('Lisa '!$C$4-'Lisa '!$G$4)/('Lisa '!$E$4-'Lisa '!$G$4))))/49.8329)^Blad1!$Q$61</f>
        <v>1799.8553123090171</v>
      </c>
    </row>
    <row r="79" spans="2:20" x14ac:dyDescent="0.2">
      <c r="B79" s="17">
        <v>2700</v>
      </c>
      <c r="C79" s="31">
        <f>Blad1!B78*((('Lisa '!$C$4-'Lisa '!$E$4)/(LN(('Lisa '!$C$4-'Lisa '!$G$4)/('Lisa '!$E$4-'Lisa '!$G$4))))/49.8329)^Blad1!$C$61</f>
        <v>308.6112642803364</v>
      </c>
      <c r="D79" s="31">
        <f>Blad1!D78*((('Lisa '!$C$4-'Lisa '!$E$4)/(LN(('Lisa '!$C$4-'Lisa '!$G$4)/('Lisa '!$E$4-'Lisa '!$G$4))))/49.8329)^Blad1!$E$61</f>
        <v>485.23703893603482</v>
      </c>
      <c r="E79" s="31">
        <f>Blad1!F78*((('Lisa '!$C$4-'Lisa '!$E$4)/(LN(('Lisa '!$C$4-'Lisa '!$G$4)/('Lisa '!$E$4-'Lisa '!$G$4))))/49.8329)^Blad1!$G$61</f>
        <v>618.87429423593255</v>
      </c>
      <c r="F79" s="31">
        <f>Blad1!H78*((('Lisa '!$C$4-'Lisa '!$E$4)/(LN(('Lisa '!$C$4-'Lisa '!$G$4)/('Lisa '!$E$4-'Lisa '!$G$4))))/49.8329)^Blad1!$I$61</f>
        <v>689.3181169471294</v>
      </c>
      <c r="G79" s="31">
        <f>Blad1!J78*((('Lisa '!$C$4-'Lisa '!$E$4)/(LN(('Lisa '!$C$4-'Lisa '!$G$4)/('Lisa '!$E$4-'Lisa '!$G$4))))/49.8329)^Blad1!$K$61</f>
        <v>890.31083383124565</v>
      </c>
      <c r="H79" s="31">
        <f>Blad1!L78*((('Lisa '!$C$4-'Lisa '!$E$4)/(LN(('Lisa '!$C$4-'Lisa '!$G$4)/('Lisa '!$E$4-'Lisa '!$G$4))))/49.8329)^Blad1!$M$61</f>
        <v>1074.5976673210203</v>
      </c>
      <c r="I79" s="31">
        <f>Blad1!N78*((('Lisa '!$C$4-'Lisa '!$E$4)/(LN(('Lisa '!$C$4-'Lisa '!$G$4)/('Lisa '!$E$4-'Lisa '!$G$4))))/49.8329)^Blad1!$O$61</f>
        <v>1490.3934196631567</v>
      </c>
      <c r="J79" s="31">
        <f>Blad1!P78*((('Lisa '!$C$4-'Lisa '!$E$4)/(LN(('Lisa '!$C$4-'Lisa '!$G$4)/('Lisa '!$E$4-'Lisa '!$G$4))))/49.8329)^Blad1!$Q$61</f>
        <v>1869.0805166285948</v>
      </c>
    </row>
    <row r="80" spans="2:20" x14ac:dyDescent="0.2">
      <c r="B80" s="17">
        <v>2800</v>
      </c>
      <c r="C80" s="31">
        <f>Blad1!B79*((('Lisa '!$C$4-'Lisa '!$E$4)/(LN(('Lisa '!$C$4-'Lisa '!$G$4)/('Lisa '!$E$4-'Lisa '!$G$4))))/49.8329)^Blad1!$C$61</f>
        <v>320.04131110553402</v>
      </c>
      <c r="D80" s="31">
        <f>Blad1!D79*((('Lisa '!$C$4-'Lisa '!$E$4)/(LN(('Lisa '!$C$4-'Lisa '!$G$4)/('Lisa '!$E$4-'Lisa '!$G$4))))/49.8329)^Blad1!$E$61</f>
        <v>503.20878111885099</v>
      </c>
      <c r="E80" s="31">
        <f>Blad1!F79*((('Lisa '!$C$4-'Lisa '!$E$4)/(LN(('Lisa '!$C$4-'Lisa '!$G$4)/('Lisa '!$E$4-'Lisa '!$G$4))))/49.8329)^Blad1!$G$61</f>
        <v>641.79556439281907</v>
      </c>
      <c r="F80" s="31">
        <f>Blad1!H79*((('Lisa '!$C$4-'Lisa '!$E$4)/(LN(('Lisa '!$C$4-'Lisa '!$G$4)/('Lisa '!$E$4-'Lisa '!$G$4))))/49.8329)^Blad1!$I$61</f>
        <v>714.84841757480092</v>
      </c>
      <c r="G80" s="31">
        <f>Blad1!J79*((('Lisa '!$C$4-'Lisa '!$E$4)/(LN(('Lisa '!$C$4-'Lisa '!$G$4)/('Lisa '!$E$4-'Lisa '!$G$4))))/49.8329)^Blad1!$K$61</f>
        <v>923.28530915832869</v>
      </c>
      <c r="H80" s="31">
        <f>Blad1!L79*((('Lisa '!$C$4-'Lisa '!$E$4)/(LN(('Lisa '!$C$4-'Lisa '!$G$4)/('Lisa '!$E$4-'Lisa '!$G$4))))/49.8329)^Blad1!$M$61</f>
        <v>1114.3975809255026</v>
      </c>
      <c r="I80" s="31">
        <f>Blad1!N79*((('Lisa '!$C$4-'Lisa '!$E$4)/(LN(('Lisa '!$C$4-'Lisa '!$G$4)/('Lisa '!$E$4-'Lisa '!$G$4))))/49.8329)^Blad1!$O$61</f>
        <v>1545.5931759469772</v>
      </c>
      <c r="J80" s="31">
        <f>Blad1!P79*((('Lisa '!$C$4-'Lisa '!$E$4)/(LN(('Lisa '!$C$4-'Lisa '!$G$4)/('Lisa '!$E$4-'Lisa '!$G$4))))/49.8329)^Blad1!$Q$61</f>
        <v>1938.3057209481722</v>
      </c>
    </row>
    <row r="81" spans="2:10" x14ac:dyDescent="0.2">
      <c r="B81" s="17">
        <v>2900</v>
      </c>
      <c r="C81" s="31">
        <f>Blad1!B80*((('Lisa '!$C$4-'Lisa '!$E$4)/(LN(('Lisa '!$C$4-'Lisa '!$G$4)/('Lisa '!$E$4-'Lisa '!$G$4))))/49.8329)^Blad1!$C$61</f>
        <v>331.4713579307317</v>
      </c>
      <c r="D81" s="31">
        <f>Blad1!D80*((('Lisa '!$C$4-'Lisa '!$E$4)/(LN(('Lisa '!$C$4-'Lisa '!$G$4)/('Lisa '!$E$4-'Lisa '!$G$4))))/49.8329)^Blad1!$E$61</f>
        <v>521.18052330166711</v>
      </c>
      <c r="E81" s="31">
        <f>Blad1!F80*((('Lisa '!$C$4-'Lisa '!$E$4)/(LN(('Lisa '!$C$4-'Lisa '!$G$4)/('Lisa '!$E$4-'Lisa '!$G$4))))/49.8329)^Blad1!$G$61</f>
        <v>664.71683454970548</v>
      </c>
      <c r="F81" s="31">
        <f>Blad1!H80*((('Lisa '!$C$4-'Lisa '!$E$4)/(LN(('Lisa '!$C$4-'Lisa '!$G$4)/('Lisa '!$E$4-'Lisa '!$G$4))))/49.8329)^Blad1!$I$61</f>
        <v>740.37871820247233</v>
      </c>
      <c r="G81" s="31">
        <f>Blad1!J80*((('Lisa '!$C$4-'Lisa '!$E$4)/(LN(('Lisa '!$C$4-'Lisa '!$G$4)/('Lisa '!$E$4-'Lisa '!$G$4))))/49.8329)^Blad1!$K$61</f>
        <v>956.25978448541184</v>
      </c>
      <c r="H81" s="31">
        <f>Blad1!L80*((('Lisa '!$C$4-'Lisa '!$E$4)/(LN(('Lisa '!$C$4-'Lisa '!$G$4)/('Lisa '!$E$4-'Lisa '!$G$4))))/49.8329)^Blad1!$M$61</f>
        <v>1154.1974945299846</v>
      </c>
      <c r="I81" s="31">
        <f>Blad1!N80*((('Lisa '!$C$4-'Lisa '!$E$4)/(LN(('Lisa '!$C$4-'Lisa '!$G$4)/('Lisa '!$E$4-'Lisa '!$G$4))))/49.8329)^Blad1!$O$61</f>
        <v>1600.7929322307978</v>
      </c>
      <c r="J81" s="31">
        <f>Blad1!P80*((('Lisa '!$C$4-'Lisa '!$E$4)/(LN(('Lisa '!$C$4-'Lisa '!$G$4)/('Lisa '!$E$4-'Lisa '!$G$4))))/49.8329)^Blad1!$Q$61</f>
        <v>2007.5309252677498</v>
      </c>
    </row>
    <row r="82" spans="2:10" x14ac:dyDescent="0.2">
      <c r="B82" s="17">
        <v>3000</v>
      </c>
      <c r="C82" s="31">
        <f>Blad1!B81*((('Lisa '!$C$4-'Lisa '!$E$4)/(LN(('Lisa '!$C$4-'Lisa '!$G$4)/('Lisa '!$E$4-'Lisa '!$G$4))))/49.8329)^Blad1!$C$61</f>
        <v>342.90140475592932</v>
      </c>
      <c r="D82" s="31">
        <f>Blad1!D81*((('Lisa '!$C$4-'Lisa '!$E$4)/(LN(('Lisa '!$C$4-'Lisa '!$G$4)/('Lisa '!$E$4-'Lisa '!$G$4))))/49.8329)^Blad1!$E$61</f>
        <v>539.15226548448322</v>
      </c>
      <c r="E82" s="31">
        <f>Blad1!F81*((('Lisa '!$C$4-'Lisa '!$E$4)/(LN(('Lisa '!$C$4-'Lisa '!$G$4)/('Lisa '!$E$4-'Lisa '!$G$4))))/49.8329)^Blad1!$G$61</f>
        <v>687.63810470659178</v>
      </c>
      <c r="F82" s="31">
        <f>Blad1!H81*((('Lisa '!$C$4-'Lisa '!$E$4)/(LN(('Lisa '!$C$4-'Lisa '!$G$4)/('Lisa '!$E$4-'Lisa '!$G$4))))/49.8329)^Blad1!$I$61</f>
        <v>765.90901883014374</v>
      </c>
      <c r="G82" s="31">
        <f>Blad1!J81*((('Lisa '!$C$4-'Lisa '!$E$4)/(LN(('Lisa '!$C$4-'Lisa '!$G$4)/('Lisa '!$E$4-'Lisa '!$G$4))))/49.8329)^Blad1!$K$61</f>
        <v>989.234259812495</v>
      </c>
      <c r="H82" s="31">
        <f>Blad1!L81*((('Lisa '!$C$4-'Lisa '!$E$4)/(LN(('Lisa '!$C$4-'Lisa '!$G$4)/('Lisa '!$E$4-'Lisa '!$G$4))))/49.8329)^Blad1!$M$61</f>
        <v>1193.9974081344669</v>
      </c>
      <c r="I82" s="31">
        <f>Blad1!N81*((('Lisa '!$C$4-'Lisa '!$E$4)/(LN(('Lisa '!$C$4-'Lisa '!$G$4)/('Lisa '!$E$4-'Lisa '!$G$4))))/49.8329)^Blad1!$O$61</f>
        <v>1655.9926885146185</v>
      </c>
      <c r="J82" s="31">
        <f>Blad1!P81*((('Lisa '!$C$4-'Lisa '!$E$4)/(LN(('Lisa '!$C$4-'Lisa '!$G$4)/('Lisa '!$E$4-'Lisa '!$G$4))))/49.8329)^Blad1!$Q$61</f>
        <v>2076.7561295873275</v>
      </c>
    </row>
    <row r="83" spans="2:10" x14ac:dyDescent="0.2">
      <c r="B83" s="17">
        <v>3200</v>
      </c>
      <c r="C83" s="31">
        <f>Blad1!B82*((('Lisa '!$C$4-'Lisa '!$E$4)/(LN(('Lisa '!$C$4-'Lisa '!$G$4)/('Lisa '!$E$4-'Lisa '!$G$4))))/49.8329)^Blad1!$C$61</f>
        <v>365.76149840632462</v>
      </c>
      <c r="D83" s="31">
        <f>Blad1!D82*((('Lisa '!$C$4-'Lisa '!$E$4)/(LN(('Lisa '!$C$4-'Lisa '!$G$4)/('Lisa '!$E$4-'Lisa '!$G$4))))/49.8329)^Blad1!$E$61</f>
        <v>575.09574985011534</v>
      </c>
      <c r="E83" s="31">
        <f>Blad1!F82*((('Lisa '!$C$4-'Lisa '!$E$4)/(LN(('Lisa '!$C$4-'Lisa '!$G$4)/('Lisa '!$E$4-'Lisa '!$G$4))))/49.8329)^Blad1!$G$61</f>
        <v>733.48064502036459</v>
      </c>
      <c r="F83" s="31">
        <f>Blad1!H82*((('Lisa '!$C$4-'Lisa '!$E$4)/(LN(('Lisa '!$C$4-'Lisa '!$G$4)/('Lisa '!$E$4-'Lisa '!$G$4))))/49.8329)^Blad1!$I$61</f>
        <v>816.96962008548667</v>
      </c>
      <c r="G83" s="31">
        <f>Blad1!J82*((('Lisa '!$C$4-'Lisa '!$E$4)/(LN(('Lisa '!$C$4-'Lisa '!$G$4)/('Lisa '!$E$4-'Lisa '!$G$4))))/49.8329)^Blad1!$K$61</f>
        <v>1055.1832104666614</v>
      </c>
      <c r="H83" s="31">
        <f>Blad1!L82*((('Lisa '!$C$4-'Lisa '!$E$4)/(LN(('Lisa '!$C$4-'Lisa '!$G$4)/('Lisa '!$E$4-'Lisa '!$G$4))))/49.8329)^Blad1!$M$61</f>
        <v>1273.5972353434315</v>
      </c>
      <c r="I83" s="31">
        <f>Blad1!N82*((('Lisa '!$C$4-'Lisa '!$E$4)/(LN(('Lisa '!$C$4-'Lisa '!$G$4)/('Lisa '!$E$4-'Lisa '!$G$4))))/49.8329)^Blad1!$O$61</f>
        <v>1766.3922010822598</v>
      </c>
      <c r="J83" s="31">
        <f>Blad1!P82*((('Lisa '!$C$4-'Lisa '!$E$4)/(LN(('Lisa '!$C$4-'Lisa '!$G$4)/('Lisa '!$E$4-'Lisa '!$G$4))))/49.8329)^Blad1!$Q$61</f>
        <v>2215.2065382264827</v>
      </c>
    </row>
    <row r="84" spans="2:10" x14ac:dyDescent="0.2">
      <c r="B84" s="17">
        <v>3400</v>
      </c>
      <c r="C84" s="31">
        <f>Blad1!B83*((('Lisa '!$C$4-'Lisa '!$E$4)/(LN(('Lisa '!$C$4-'Lisa '!$G$4)/('Lisa '!$E$4-'Lisa '!$G$4))))/49.8329)^Blad1!$C$61</f>
        <v>388.62159205671992</v>
      </c>
      <c r="D84" s="31">
        <f>Blad1!D83*((('Lisa '!$C$4-'Lisa '!$E$4)/(LN(('Lisa '!$C$4-'Lisa '!$G$4)/('Lisa '!$E$4-'Lisa '!$G$4))))/49.8329)^Blad1!$E$61</f>
        <v>611.03923421574757</v>
      </c>
      <c r="E84" s="31">
        <f>Blad1!F83*((('Lisa '!$C$4-'Lisa '!$E$4)/(LN(('Lisa '!$C$4-'Lisa '!$G$4)/('Lisa '!$E$4-'Lisa '!$G$4))))/49.8329)^Blad1!$G$61</f>
        <v>779.32318533413741</v>
      </c>
      <c r="F84" s="31">
        <f>Blad1!H83*((('Lisa '!$C$4-'Lisa '!$E$4)/(LN(('Lisa '!$C$4-'Lisa '!$G$4)/('Lisa '!$E$4-'Lisa '!$G$4))))/49.8329)^Blad1!$I$61</f>
        <v>868.0302213408296</v>
      </c>
      <c r="G84" s="31">
        <f>Blad1!J83*((('Lisa '!$C$4-'Lisa '!$E$4)/(LN(('Lisa '!$C$4-'Lisa '!$G$4)/('Lisa '!$E$4-'Lisa '!$G$4))))/49.8329)^Blad1!$K$61</f>
        <v>1121.1321611208277</v>
      </c>
      <c r="H84" s="31">
        <f>Blad1!L83*((('Lisa '!$C$4-'Lisa '!$E$4)/(LN(('Lisa '!$C$4-'Lisa '!$G$4)/('Lisa '!$E$4-'Lisa '!$G$4))))/49.8329)^Blad1!$M$61</f>
        <v>1353.1970625523961</v>
      </c>
      <c r="I84" s="31">
        <f>Blad1!N83*((('Lisa '!$C$4-'Lisa '!$E$4)/(LN(('Lisa '!$C$4-'Lisa '!$G$4)/('Lisa '!$E$4-'Lisa '!$G$4))))/49.8329)^Blad1!$O$61</f>
        <v>1876.7917136499009</v>
      </c>
      <c r="J84" s="31">
        <f>Blad1!P83*((('Lisa '!$C$4-'Lisa '!$E$4)/(LN(('Lisa '!$C$4-'Lisa '!$G$4)/('Lisa '!$E$4-'Lisa '!$G$4))))/49.8329)^Blad1!$Q$61</f>
        <v>2353.656946865638</v>
      </c>
    </row>
    <row r="85" spans="2:10" x14ac:dyDescent="0.2">
      <c r="B85" s="17">
        <v>3600</v>
      </c>
      <c r="C85" s="31">
        <f>Blad1!B84*((('Lisa '!$C$4-'Lisa '!$E$4)/(LN(('Lisa '!$C$4-'Lisa '!$G$4)/('Lisa '!$E$4-'Lisa '!$G$4))))/49.8329)^Blad1!$C$61</f>
        <v>388.62159205671992</v>
      </c>
      <c r="D85" s="31">
        <f>Blad1!D84*((('Lisa '!$C$4-'Lisa '!$E$4)/(LN(('Lisa '!$C$4-'Lisa '!$G$4)/('Lisa '!$E$4-'Lisa '!$G$4))))/49.8329)^Blad1!$E$61</f>
        <v>611.03923421574757</v>
      </c>
      <c r="E85" s="31">
        <f>Blad1!F84*((('Lisa '!$C$4-'Lisa '!$E$4)/(LN(('Lisa '!$C$4-'Lisa '!$G$4)/('Lisa '!$E$4-'Lisa '!$G$4))))/49.8329)^Blad1!$G$61</f>
        <v>779.32318533413741</v>
      </c>
      <c r="F85" s="31">
        <f>Blad1!H84*((('Lisa '!$C$4-'Lisa '!$E$4)/(LN(('Lisa '!$C$4-'Lisa '!$G$4)/('Lisa '!$E$4-'Lisa '!$G$4))))/49.8329)^Blad1!$I$61</f>
        <v>868.0302213408296</v>
      </c>
      <c r="G85" s="31">
        <f>Blad1!J84*((('Lisa '!$C$4-'Lisa '!$E$4)/(LN(('Lisa '!$C$4-'Lisa '!$G$4)/('Lisa '!$E$4-'Lisa '!$G$4))))/49.8329)^Blad1!$K$61</f>
        <v>1121.1321611208277</v>
      </c>
      <c r="H85" s="31">
        <f>Blad1!L84*((('Lisa '!$C$4-'Lisa '!$E$4)/(LN(('Lisa '!$C$4-'Lisa '!$G$4)/('Lisa '!$E$4-'Lisa '!$G$4))))/49.8329)^Blad1!$M$61</f>
        <v>1353.1970625523961</v>
      </c>
      <c r="I85" s="31">
        <f>Blad1!N84*((('Lisa '!$C$4-'Lisa '!$E$4)/(LN(('Lisa '!$C$4-'Lisa '!$G$4)/('Lisa '!$E$4-'Lisa '!$G$4))))/49.8329)^Blad1!$O$61</f>
        <v>1876.7917136499009</v>
      </c>
      <c r="J85" s="31">
        <f>Blad1!P84*((('Lisa '!$C$4-'Lisa '!$E$4)/(LN(('Lisa '!$C$4-'Lisa '!$G$4)/('Lisa '!$E$4-'Lisa '!$G$4))))/49.8329)^Blad1!$Q$61</f>
        <v>2353.656946865638</v>
      </c>
    </row>
    <row r="86" spans="2:10" x14ac:dyDescent="0.2">
      <c r="B86" s="17">
        <v>3800</v>
      </c>
      <c r="C86" s="31">
        <f>Blad1!B85*((('Lisa '!$C$4-'Lisa '!$E$4)/(LN(('Lisa '!$C$4-'Lisa '!$G$4)/('Lisa '!$E$4-'Lisa '!$G$4))))/49.8329)^Blad1!$C$61</f>
        <v>411.4816857071151</v>
      </c>
      <c r="D86" s="31">
        <f>Blad1!D85*((('Lisa '!$C$4-'Lisa '!$E$4)/(LN(('Lisa '!$C$4-'Lisa '!$G$4)/('Lisa '!$E$4-'Lisa '!$G$4))))/49.8329)^Blad1!$E$61</f>
        <v>646.98271858137991</v>
      </c>
      <c r="E86" s="31">
        <f>Blad1!F85*((('Lisa '!$C$4-'Lisa '!$E$4)/(LN(('Lisa '!$C$4-'Lisa '!$G$4)/('Lisa '!$E$4-'Lisa '!$G$4))))/49.8329)^Blad1!$G$61</f>
        <v>825.16572564791011</v>
      </c>
      <c r="F86" s="31">
        <f>Blad1!H85*((('Lisa '!$C$4-'Lisa '!$E$4)/(LN(('Lisa '!$C$4-'Lisa '!$G$4)/('Lisa '!$E$4-'Lisa '!$G$4))))/49.8329)^Blad1!$I$61</f>
        <v>919.09082259617253</v>
      </c>
      <c r="G86" s="31">
        <f>Blad1!J85*((('Lisa '!$C$4-'Lisa '!$E$4)/(LN(('Lisa '!$C$4-'Lisa '!$G$4)/('Lisa '!$E$4-'Lisa '!$G$4))))/49.8329)^Blad1!$K$61</f>
        <v>1187.081111774994</v>
      </c>
      <c r="H86" s="31">
        <f>Blad1!L85*((('Lisa '!$C$4-'Lisa '!$E$4)/(LN(('Lisa '!$C$4-'Lisa '!$G$4)/('Lisa '!$E$4-'Lisa '!$G$4))))/49.8329)^Blad1!$M$61</f>
        <v>1432.7968897613603</v>
      </c>
      <c r="I86" s="31">
        <f>Blad1!N85*((('Lisa '!$C$4-'Lisa '!$E$4)/(LN(('Lisa '!$C$4-'Lisa '!$G$4)/('Lisa '!$E$4-'Lisa '!$G$4))))/49.8329)^Blad1!$O$61</f>
        <v>1987.1912262175422</v>
      </c>
      <c r="J86" s="31">
        <f>Blad1!P85*((('Lisa '!$C$4-'Lisa '!$E$4)/(LN(('Lisa '!$C$4-'Lisa '!$G$4)/('Lisa '!$E$4-'Lisa '!$G$4))))/49.8329)^Blad1!$Q$61</f>
        <v>2492.1073555047928</v>
      </c>
    </row>
    <row r="87" spans="2:10" x14ac:dyDescent="0.2">
      <c r="B87" s="17">
        <v>4000</v>
      </c>
      <c r="C87" s="31">
        <f>Blad1!B86*((('Lisa '!$C$4-'Lisa '!$E$4)/(LN(('Lisa '!$C$4-'Lisa '!$G$4)/('Lisa '!$E$4-'Lisa '!$G$4))))/49.8329)^Blad1!$C$61</f>
        <v>457.2018730079057</v>
      </c>
      <c r="D87" s="31">
        <f>Blad1!D86*((('Lisa '!$C$4-'Lisa '!$E$4)/(LN(('Lisa '!$C$4-'Lisa '!$G$4)/('Lisa '!$E$4-'Lisa '!$G$4))))/49.8329)^Blad1!$E$61</f>
        <v>718.86968731264426</v>
      </c>
      <c r="E87" s="31">
        <f>Blad1!F86*((('Lisa '!$C$4-'Lisa '!$E$4)/(LN(('Lisa '!$C$4-'Lisa '!$G$4)/('Lisa '!$E$4-'Lisa '!$G$4))))/49.8329)^Blad1!$G$61</f>
        <v>916.85080627545574</v>
      </c>
      <c r="F87" s="31">
        <f>Blad1!H86*((('Lisa '!$C$4-'Lisa '!$E$4)/(LN(('Lisa '!$C$4-'Lisa '!$G$4)/('Lisa '!$E$4-'Lisa '!$G$4))))/49.8329)^Blad1!$I$61</f>
        <v>1021.2120251068584</v>
      </c>
      <c r="G87" s="31">
        <f>Blad1!J86*((('Lisa '!$C$4-'Lisa '!$E$4)/(LN(('Lisa '!$C$4-'Lisa '!$G$4)/('Lisa '!$E$4-'Lisa '!$G$4))))/49.8329)^Blad1!$K$61</f>
        <v>1318.9790130833267</v>
      </c>
      <c r="H87" s="31">
        <f>Blad1!L86*((('Lisa '!$C$4-'Lisa '!$E$4)/(LN(('Lisa '!$C$4-'Lisa '!$G$4)/('Lisa '!$E$4-'Lisa '!$G$4))))/49.8329)^Blad1!$M$61</f>
        <v>1591.9965441792892</v>
      </c>
      <c r="I87" s="31">
        <f>Blad1!N86*((('Lisa '!$C$4-'Lisa '!$E$4)/(LN(('Lisa '!$C$4-'Lisa '!$G$4)/('Lisa '!$E$4-'Lisa '!$G$4))))/49.8329)^Blad1!$O$61</f>
        <v>2207.9902513528245</v>
      </c>
      <c r="J87" s="31">
        <f>Blad1!P86*((('Lisa '!$C$4-'Lisa '!$E$4)/(LN(('Lisa '!$C$4-'Lisa '!$G$4)/('Lisa '!$E$4-'Lisa '!$G$4))))/49.8329)^Blad1!$Q$61</f>
        <v>2769.0081727831034</v>
      </c>
    </row>
    <row r="88" spans="2:10" x14ac:dyDescent="0.2">
      <c r="B88" s="17">
        <v>4200</v>
      </c>
      <c r="C88" s="31">
        <f>Blad1!B87*((('Lisa '!$C$4-'Lisa '!$E$4)/(LN(('Lisa '!$C$4-'Lisa '!$G$4)/('Lisa '!$E$4-'Lisa '!$G$4))))/49.8329)^Blad1!$C$61</f>
        <v>480.061966658301</v>
      </c>
      <c r="D88" s="31">
        <f>Blad1!D87*((('Lisa '!$C$4-'Lisa '!$E$4)/(LN(('Lisa '!$C$4-'Lisa '!$G$4)/('Lisa '!$E$4-'Lisa '!$G$4))))/49.8329)^Blad1!$E$61</f>
        <v>754.81317167827638</v>
      </c>
      <c r="E88" s="31">
        <f>Blad1!F87*((('Lisa '!$C$4-'Lisa '!$E$4)/(LN(('Lisa '!$C$4-'Lisa '!$G$4)/('Lisa '!$E$4-'Lisa '!$G$4))))/49.8329)^Blad1!$G$61</f>
        <v>962.69334658922855</v>
      </c>
      <c r="F88" s="31">
        <f>Blad1!H87*((('Lisa '!$C$4-'Lisa '!$E$4)/(LN(('Lisa '!$C$4-'Lisa '!$G$4)/('Lisa '!$E$4-'Lisa '!$G$4))))/49.8329)^Blad1!$I$61</f>
        <v>1072.2726263622012</v>
      </c>
      <c r="G88" s="31">
        <f>Blad1!J87*((('Lisa '!$C$4-'Lisa '!$E$4)/(LN(('Lisa '!$C$4-'Lisa '!$G$4)/('Lisa '!$E$4-'Lisa '!$G$4))))/49.8329)^Blad1!$K$61</f>
        <v>1384.9279637374932</v>
      </c>
      <c r="H88" s="31">
        <f>Blad1!L87*((('Lisa '!$C$4-'Lisa '!$E$4)/(LN(('Lisa '!$C$4-'Lisa '!$G$4)/('Lisa '!$E$4-'Lisa '!$G$4))))/49.8329)^Blad1!$M$61</f>
        <v>1671.5963713882538</v>
      </c>
      <c r="I88" s="31">
        <f>Blad1!N87*((('Lisa '!$C$4-'Lisa '!$E$4)/(LN(('Lisa '!$C$4-'Lisa '!$G$4)/('Lisa '!$E$4-'Lisa '!$G$4))))/49.8329)^Blad1!$O$61</f>
        <v>2318.3897639204661</v>
      </c>
      <c r="J88" s="31">
        <f>Blad1!P87*((('Lisa '!$C$4-'Lisa '!$E$4)/(LN(('Lisa '!$C$4-'Lisa '!$G$4)/('Lisa '!$E$4-'Lisa '!$G$4))))/49.8329)^Blad1!$Q$61</f>
        <v>2907.4585814222587</v>
      </c>
    </row>
    <row r="89" spans="2:10" x14ac:dyDescent="0.2">
      <c r="B89" s="17">
        <v>4400</v>
      </c>
      <c r="C89" s="31">
        <f>Blad1!B88*((('Lisa '!$C$4-'Lisa '!$E$4)/(LN(('Lisa '!$C$4-'Lisa '!$G$4)/('Lisa '!$E$4-'Lisa '!$G$4))))/49.8329)^Blad1!$C$61</f>
        <v>502.9220603086963</v>
      </c>
      <c r="D89" s="31">
        <f>Blad1!D88*((('Lisa '!$C$4-'Lisa '!$E$4)/(LN(('Lisa '!$C$4-'Lisa '!$G$4)/('Lisa '!$E$4-'Lisa '!$G$4))))/49.8329)^Blad1!$E$61</f>
        <v>790.75665604390861</v>
      </c>
      <c r="E89" s="31">
        <f>Blad1!F88*((('Lisa '!$C$4-'Lisa '!$E$4)/(LN(('Lisa '!$C$4-'Lisa '!$G$4)/('Lisa '!$E$4-'Lisa '!$G$4))))/49.8329)^Blad1!$G$61</f>
        <v>1008.5358869030014</v>
      </c>
      <c r="F89" s="31">
        <f>Blad1!H88*((('Lisa '!$C$4-'Lisa '!$E$4)/(LN(('Lisa '!$C$4-'Lisa '!$G$4)/('Lisa '!$E$4-'Lisa '!$G$4))))/49.8329)^Blad1!$I$61</f>
        <v>1123.3332276175443</v>
      </c>
      <c r="G89" s="31">
        <f>Blad1!J88*((('Lisa '!$C$4-'Lisa '!$E$4)/(LN(('Lisa '!$C$4-'Lisa '!$G$4)/('Lisa '!$E$4-'Lisa '!$G$4))))/49.8329)^Blad1!$K$61</f>
        <v>1450.8769143916595</v>
      </c>
      <c r="H89" s="31">
        <f>Blad1!L88*((('Lisa '!$C$4-'Lisa '!$E$4)/(LN(('Lisa '!$C$4-'Lisa '!$G$4)/('Lisa '!$E$4-'Lisa '!$G$4))))/49.8329)^Blad1!$M$61</f>
        <v>1751.1961985972184</v>
      </c>
      <c r="I89" s="31">
        <f>Blad1!N88*((('Lisa '!$C$4-'Lisa '!$E$4)/(LN(('Lisa '!$C$4-'Lisa '!$G$4)/('Lisa '!$E$4-'Lisa '!$G$4))))/49.8329)^Blad1!$O$61</f>
        <v>2428.7892764881071</v>
      </c>
      <c r="J89" s="31">
        <f>Blad1!P88*((('Lisa '!$C$4-'Lisa '!$E$4)/(LN(('Lisa '!$C$4-'Lisa '!$G$4)/('Lisa '!$E$4-'Lisa '!$G$4))))/49.8329)^Blad1!$Q$61</f>
        <v>3045.908990061414</v>
      </c>
    </row>
    <row r="90" spans="2:10" x14ac:dyDescent="0.2">
      <c r="B90" s="17">
        <v>4600</v>
      </c>
      <c r="C90" s="31">
        <f>Blad1!B89*((('Lisa '!$C$4-'Lisa '!$E$4)/(LN(('Lisa '!$C$4-'Lisa '!$G$4)/('Lisa '!$E$4-'Lisa '!$G$4))))/49.8329)^Blad1!$C$61</f>
        <v>525.7821539590916</v>
      </c>
      <c r="D90" s="31">
        <f>Blad1!D89*((('Lisa '!$C$4-'Lisa '!$E$4)/(LN(('Lisa '!$C$4-'Lisa '!$G$4)/('Lisa '!$E$4-'Lisa '!$G$4))))/49.8329)^Blad1!$E$61</f>
        <v>826.70014040954095</v>
      </c>
      <c r="E90" s="31">
        <f>Blad1!F89*((('Lisa '!$C$4-'Lisa '!$E$4)/(LN(('Lisa '!$C$4-'Lisa '!$G$4)/('Lisa '!$E$4-'Lisa '!$G$4))))/49.8329)^Blad1!$G$61</f>
        <v>1054.3784272167741</v>
      </c>
      <c r="F90" s="31">
        <f>Blad1!H89*((('Lisa '!$C$4-'Lisa '!$E$4)/(LN(('Lisa '!$C$4-'Lisa '!$G$4)/('Lisa '!$E$4-'Lisa '!$G$4))))/49.8329)^Blad1!$I$61</f>
        <v>1174.3938288728871</v>
      </c>
      <c r="G90" s="31">
        <f>Blad1!J89*((('Lisa '!$C$4-'Lisa '!$E$4)/(LN(('Lisa '!$C$4-'Lisa '!$G$4)/('Lisa '!$E$4-'Lisa '!$G$4))))/49.8329)^Blad1!$K$61</f>
        <v>1516.8258650458256</v>
      </c>
      <c r="H90" s="31">
        <f>Blad1!L89*((('Lisa '!$C$4-'Lisa '!$E$4)/(LN(('Lisa '!$C$4-'Lisa '!$G$4)/('Lisa '!$E$4-'Lisa '!$G$4))))/49.8329)^Blad1!$M$61</f>
        <v>1830.7960258061826</v>
      </c>
      <c r="I90" s="31">
        <f>Blad1!N89*((('Lisa '!$C$4-'Lisa '!$E$4)/(LN(('Lisa '!$C$4-'Lisa '!$G$4)/('Lisa '!$E$4-'Lisa '!$G$4))))/49.8329)^Blad1!$O$61</f>
        <v>2539.1887890557482</v>
      </c>
      <c r="J90" s="31">
        <f>Blad1!P89*((('Lisa '!$C$4-'Lisa '!$E$4)/(LN(('Lisa '!$C$4-'Lisa '!$G$4)/('Lisa '!$E$4-'Lisa '!$G$4))))/49.8329)^Blad1!$Q$61</f>
        <v>3184.3593987005684</v>
      </c>
    </row>
    <row r="91" spans="2:10" x14ac:dyDescent="0.2">
      <c r="B91" s="17">
        <v>4800</v>
      </c>
      <c r="C91" s="31">
        <f>Blad1!B90*((('Lisa '!$C$4-'Lisa '!$E$4)/(LN(('Lisa '!$C$4-'Lisa '!$G$4)/('Lisa '!$E$4-'Lisa '!$G$4))))/49.8329)^Blad1!$C$61</f>
        <v>548.64224760948684</v>
      </c>
      <c r="D91" s="31">
        <f>Blad1!D90*((('Lisa '!$C$4-'Lisa '!$E$4)/(LN(('Lisa '!$C$4-'Lisa '!$G$4)/('Lisa '!$E$4-'Lisa '!$G$4))))/49.8329)^Blad1!$E$61</f>
        <v>862.64362477517307</v>
      </c>
      <c r="E91" s="31">
        <f>Blad1!F90*((('Lisa '!$C$4-'Lisa '!$E$4)/(LN(('Lisa '!$C$4-'Lisa '!$G$4)/('Lisa '!$E$4-'Lisa '!$G$4))))/49.8329)^Blad1!$G$61</f>
        <v>1100.2209675305469</v>
      </c>
      <c r="F91" s="31">
        <f>Blad1!H90*((('Lisa '!$C$4-'Lisa '!$E$4)/(LN(('Lisa '!$C$4-'Lisa '!$G$4)/('Lisa '!$E$4-'Lisa '!$G$4))))/49.8329)^Blad1!$I$61</f>
        <v>1225.4544301282301</v>
      </c>
      <c r="G91" s="31">
        <f>Blad1!J90*((('Lisa '!$C$4-'Lisa '!$E$4)/(LN(('Lisa '!$C$4-'Lisa '!$G$4)/('Lisa '!$E$4-'Lisa '!$G$4))))/49.8329)^Blad1!$K$61</f>
        <v>1582.7748156999921</v>
      </c>
      <c r="H91" s="31">
        <f>Blad1!L90*((('Lisa '!$C$4-'Lisa '!$E$4)/(LN(('Lisa '!$C$4-'Lisa '!$G$4)/('Lisa '!$E$4-'Lisa '!$G$4))))/49.8329)^Blad1!$M$61</f>
        <v>1910.3958530151472</v>
      </c>
      <c r="I91" s="31">
        <f>Blad1!N90*((('Lisa '!$C$4-'Lisa '!$E$4)/(LN(('Lisa '!$C$4-'Lisa '!$G$4)/('Lisa '!$E$4-'Lisa '!$G$4))))/49.8329)^Blad1!$O$61</f>
        <v>2649.5883016233893</v>
      </c>
      <c r="J91" s="31">
        <f>Blad1!P90*((('Lisa '!$C$4-'Lisa '!$E$4)/(LN(('Lisa '!$C$4-'Lisa '!$G$4)/('Lisa '!$E$4-'Lisa '!$G$4))))/49.8329)^Blad1!$Q$61</f>
        <v>3322.8098073397236</v>
      </c>
    </row>
    <row r="92" spans="2:10" x14ac:dyDescent="0.2">
      <c r="B92" s="17">
        <v>5000</v>
      </c>
      <c r="C92" s="31">
        <f>Blad1!B91*((('Lisa '!$C$4-'Lisa '!$E$4)/(LN(('Lisa '!$C$4-'Lisa '!$G$4)/('Lisa '!$E$4-'Lisa '!$G$4))))/49.8329)^Blad1!$C$61</f>
        <v>571.5023412598822</v>
      </c>
      <c r="D92" s="31">
        <f>Blad1!D91*((('Lisa '!$C$4-'Lisa '!$E$4)/(LN(('Lisa '!$C$4-'Lisa '!$G$4)/('Lisa '!$E$4-'Lisa '!$G$4))))/49.8329)^Blad1!$E$61</f>
        <v>898.5871091408053</v>
      </c>
      <c r="E92" s="31">
        <f>Blad1!F91*((('Lisa '!$C$4-'Lisa '!$E$4)/(LN(('Lisa '!$C$4-'Lisa '!$G$4)/('Lisa '!$E$4-'Lisa '!$G$4))))/49.8329)^Blad1!$G$61</f>
        <v>1146.0635078443197</v>
      </c>
      <c r="F92" s="31">
        <f>Blad1!H91*((('Lisa '!$C$4-'Lisa '!$E$4)/(LN(('Lisa '!$C$4-'Lisa '!$G$4)/('Lisa '!$E$4-'Lisa '!$G$4))))/49.8329)^Blad1!$I$61</f>
        <v>1276.5150313835729</v>
      </c>
      <c r="G92" s="31">
        <f>Blad1!J91*((('Lisa '!$C$4-'Lisa '!$E$4)/(LN(('Lisa '!$C$4-'Lisa '!$G$4)/('Lisa '!$E$4-'Lisa '!$G$4))))/49.8329)^Blad1!$K$61</f>
        <v>1648.7237663541584</v>
      </c>
      <c r="H92" s="31">
        <f>Blad1!L91*((('Lisa '!$C$4-'Lisa '!$E$4)/(LN(('Lisa '!$C$4-'Lisa '!$G$4)/('Lisa '!$E$4-'Lisa '!$G$4))))/49.8329)^Blad1!$M$61</f>
        <v>1989.9956802241115</v>
      </c>
      <c r="I92" s="31">
        <f>Blad1!N91*((('Lisa '!$C$4-'Lisa '!$E$4)/(LN(('Lisa '!$C$4-'Lisa '!$G$4)/('Lisa '!$E$4-'Lisa '!$G$4))))/49.8329)^Blad1!$O$61</f>
        <v>2759.9878141910308</v>
      </c>
      <c r="J92" s="31">
        <f>Blad1!P91*((('Lisa '!$C$4-'Lisa '!$E$4)/(LN(('Lisa '!$C$4-'Lisa '!$G$4)/('Lisa '!$E$4-'Lisa '!$G$4))))/49.8329)^Blad1!$Q$61</f>
        <v>3461.2602159788789</v>
      </c>
    </row>
    <row r="93" spans="2:10" x14ac:dyDescent="0.2">
      <c r="B93" s="17">
        <v>5200</v>
      </c>
      <c r="C93" s="31">
        <f>Blad1!B92*((('Lisa '!$C$4-'Lisa '!$E$4)/(LN(('Lisa '!$C$4-'Lisa '!$G$4)/('Lisa '!$E$4-'Lisa '!$G$4))))/49.8329)^Blad1!$C$61</f>
        <v>594.36243491027744</v>
      </c>
      <c r="D93" s="31">
        <f>Blad1!D92*((('Lisa '!$C$4-'Lisa '!$E$4)/(LN(('Lisa '!$C$4-'Lisa '!$G$4)/('Lisa '!$E$4-'Lisa '!$G$4))))/49.8329)^Blad1!$E$61</f>
        <v>934.53059350643753</v>
      </c>
      <c r="E93" s="31">
        <f>Blad1!F92*((('Lisa '!$C$4-'Lisa '!$E$4)/(LN(('Lisa '!$C$4-'Lisa '!$G$4)/('Lisa '!$E$4-'Lisa '!$G$4))))/49.8329)^Blad1!$G$61</f>
        <v>1191.9060481580925</v>
      </c>
      <c r="F93" s="31">
        <f>Blad1!H92*((('Lisa '!$C$4-'Lisa '!$E$4)/(LN(('Lisa '!$C$4-'Lisa '!$G$4)/('Lisa '!$E$4-'Lisa '!$G$4))))/49.8329)^Blad1!$I$61</f>
        <v>1327.5756326389157</v>
      </c>
      <c r="G93" s="31">
        <f>Blad1!J92*((('Lisa '!$C$4-'Lisa '!$E$4)/(LN(('Lisa '!$C$4-'Lisa '!$G$4)/('Lisa '!$E$4-'Lisa '!$G$4))))/49.8329)^Blad1!$K$61</f>
        <v>1714.6727170083248</v>
      </c>
      <c r="H93" s="31">
        <f>Blad1!L92*((('Lisa '!$C$4-'Lisa '!$E$4)/(LN(('Lisa '!$C$4-'Lisa '!$G$4)/('Lisa '!$E$4-'Lisa '!$G$4))))/49.8329)^Blad1!$M$61</f>
        <v>2069.5955074330764</v>
      </c>
      <c r="I93" s="31">
        <f>Blad1!N92*((('Lisa '!$C$4-'Lisa '!$E$4)/(LN(('Lisa '!$C$4-'Lisa '!$G$4)/('Lisa '!$E$4-'Lisa '!$G$4))))/49.8329)^Blad1!$O$61</f>
        <v>2870.3873267586719</v>
      </c>
      <c r="J93" s="31">
        <f>Blad1!P92*((('Lisa '!$C$4-'Lisa '!$E$4)/(LN(('Lisa '!$C$4-'Lisa '!$G$4)/('Lisa '!$E$4-'Lisa '!$G$4))))/49.8329)^Blad1!$Q$61</f>
        <v>3599.7106246180342</v>
      </c>
    </row>
    <row r="94" spans="2:10" x14ac:dyDescent="0.2">
      <c r="B94" s="17">
        <v>5400</v>
      </c>
      <c r="C94" s="31">
        <f>Blad1!B93*((('Lisa '!$C$4-'Lisa '!$E$4)/(LN(('Lisa '!$C$4-'Lisa '!$G$4)/('Lisa '!$E$4-'Lisa '!$G$4))))/49.8329)^Blad1!$C$61</f>
        <v>617.2225285606728</v>
      </c>
      <c r="D94" s="31">
        <f>Blad1!D93*((('Lisa '!$C$4-'Lisa '!$E$4)/(LN(('Lisa '!$C$4-'Lisa '!$G$4)/('Lisa '!$E$4-'Lisa '!$G$4))))/49.8329)^Blad1!$E$61</f>
        <v>970.47407787206964</v>
      </c>
      <c r="E94" s="31">
        <f>Blad1!F93*((('Lisa '!$C$4-'Lisa '!$E$4)/(LN(('Lisa '!$C$4-'Lisa '!$G$4)/('Lisa '!$E$4-'Lisa '!$G$4))))/49.8329)^Blad1!$G$61</f>
        <v>1237.7485884718651</v>
      </c>
      <c r="F94" s="31">
        <f>Blad1!H93*((('Lisa '!$C$4-'Lisa '!$E$4)/(LN(('Lisa '!$C$4-'Lisa '!$G$4)/('Lisa '!$E$4-'Lisa '!$G$4))))/49.8329)^Blad1!$I$61</f>
        <v>1378.6362338942588</v>
      </c>
      <c r="G94" s="31">
        <f>Blad1!J93*((('Lisa '!$C$4-'Lisa '!$E$4)/(LN(('Lisa '!$C$4-'Lisa '!$G$4)/('Lisa '!$E$4-'Lisa '!$G$4))))/49.8329)^Blad1!$K$61</f>
        <v>1780.6216676624913</v>
      </c>
      <c r="H94" s="31">
        <f>Blad1!L93*((('Lisa '!$C$4-'Lisa '!$E$4)/(LN(('Lisa '!$C$4-'Lisa '!$G$4)/('Lisa '!$E$4-'Lisa '!$G$4))))/49.8329)^Blad1!$M$61</f>
        <v>2149.1953346420405</v>
      </c>
      <c r="I94" s="31">
        <f>Blad1!N93*((('Lisa '!$C$4-'Lisa '!$E$4)/(LN(('Lisa '!$C$4-'Lisa '!$G$4)/('Lisa '!$E$4-'Lisa '!$G$4))))/49.8329)^Blad1!$O$61</f>
        <v>2980.7868393263134</v>
      </c>
      <c r="J94" s="31">
        <f>Blad1!P93*((('Lisa '!$C$4-'Lisa '!$E$4)/(LN(('Lisa '!$C$4-'Lisa '!$G$4)/('Lisa '!$E$4-'Lisa '!$G$4))))/49.8329)^Blad1!$Q$61</f>
        <v>3738.1610332571895</v>
      </c>
    </row>
    <row r="95" spans="2:10" x14ac:dyDescent="0.2">
      <c r="B95" s="17">
        <v>5600</v>
      </c>
      <c r="C95" s="31">
        <f>Blad1!B94*((('Lisa '!$C$4-'Lisa '!$E$4)/(LN(('Lisa '!$C$4-'Lisa '!$G$4)/('Lisa '!$E$4-'Lisa '!$G$4))))/49.8329)^Blad1!$C$61</f>
        <v>640.08262221106804</v>
      </c>
      <c r="D95" s="31">
        <f>Blad1!D94*((('Lisa '!$C$4-'Lisa '!$E$4)/(LN(('Lisa '!$C$4-'Lisa '!$G$4)/('Lisa '!$E$4-'Lisa '!$G$4))))/49.8329)^Blad1!$E$61</f>
        <v>1006.417562237702</v>
      </c>
      <c r="E95" s="31">
        <f>Blad1!F94*((('Lisa '!$C$4-'Lisa '!$E$4)/(LN(('Lisa '!$C$4-'Lisa '!$G$4)/('Lisa '!$E$4-'Lisa '!$G$4))))/49.8329)^Blad1!$G$61</f>
        <v>1283.5911287856381</v>
      </c>
      <c r="F95" s="31">
        <f>Blad1!H94*((('Lisa '!$C$4-'Lisa '!$E$4)/(LN(('Lisa '!$C$4-'Lisa '!$G$4)/('Lisa '!$E$4-'Lisa '!$G$4))))/49.8329)^Blad1!$I$61</f>
        <v>1429.6968351496018</v>
      </c>
      <c r="G95" s="31">
        <f>Blad1!J94*((('Lisa '!$C$4-'Lisa '!$E$4)/(LN(('Lisa '!$C$4-'Lisa '!$G$4)/('Lisa '!$E$4-'Lisa '!$G$4))))/49.8329)^Blad1!$K$61</f>
        <v>1846.5706183166574</v>
      </c>
      <c r="H95" s="31">
        <f>Blad1!L94*((('Lisa '!$C$4-'Lisa '!$E$4)/(LN(('Lisa '!$C$4-'Lisa '!$G$4)/('Lisa '!$E$4-'Lisa '!$G$4))))/49.8329)^Blad1!$M$61</f>
        <v>2228.7951618510051</v>
      </c>
      <c r="I95" s="31">
        <f>Blad1!N94*((('Lisa '!$C$4-'Lisa '!$E$4)/(LN(('Lisa '!$C$4-'Lisa '!$G$4)/('Lisa '!$E$4-'Lisa '!$G$4))))/49.8329)^Blad1!$O$61</f>
        <v>3091.1863518939545</v>
      </c>
      <c r="J95" s="31">
        <f>Blad1!P94*((('Lisa '!$C$4-'Lisa '!$E$4)/(LN(('Lisa '!$C$4-'Lisa '!$G$4)/('Lisa '!$E$4-'Lisa '!$G$4))))/49.8329)^Blad1!$Q$61</f>
        <v>3876.6114418963443</v>
      </c>
    </row>
    <row r="96" spans="2:10" x14ac:dyDescent="0.2">
      <c r="B96" s="17">
        <v>5800</v>
      </c>
      <c r="C96" s="31">
        <f>Blad1!B95*((('Lisa '!$C$4-'Lisa '!$E$4)/(LN(('Lisa '!$C$4-'Lisa '!$G$4)/('Lisa '!$E$4-'Lisa '!$G$4))))/49.8329)^Blad1!$C$61</f>
        <v>662.9427158614634</v>
      </c>
      <c r="D96" s="31">
        <f>Blad1!D95*((('Lisa '!$C$4-'Lisa '!$E$4)/(LN(('Lisa '!$C$4-'Lisa '!$G$4)/('Lisa '!$E$4-'Lisa '!$G$4))))/49.8329)^Blad1!$E$61</f>
        <v>1042.3610466033342</v>
      </c>
      <c r="E96" s="31">
        <f>Blad1!F95*((('Lisa '!$C$4-'Lisa '!$E$4)/(LN(('Lisa '!$C$4-'Lisa '!$G$4)/('Lisa '!$E$4-'Lisa '!$G$4))))/49.8329)^Blad1!$G$61</f>
        <v>1329.433669099411</v>
      </c>
      <c r="F96" s="31">
        <f>Blad1!H95*((('Lisa '!$C$4-'Lisa '!$E$4)/(LN(('Lisa '!$C$4-'Lisa '!$G$4)/('Lisa '!$E$4-'Lisa '!$G$4))))/49.8329)^Blad1!$I$61</f>
        <v>1480.7574364049447</v>
      </c>
      <c r="G96" s="31">
        <f>Blad1!J95*((('Lisa '!$C$4-'Lisa '!$E$4)/(LN(('Lisa '!$C$4-'Lisa '!$G$4)/('Lisa '!$E$4-'Lisa '!$G$4))))/49.8329)^Blad1!$K$61</f>
        <v>1912.5195689708237</v>
      </c>
      <c r="H96" s="31">
        <f>Blad1!L95*((('Lisa '!$C$4-'Lisa '!$E$4)/(LN(('Lisa '!$C$4-'Lisa '!$G$4)/('Lisa '!$E$4-'Lisa '!$G$4))))/49.8329)^Blad1!$M$61</f>
        <v>2308.3949890599692</v>
      </c>
      <c r="I96" s="31">
        <f>Blad1!N95*((('Lisa '!$C$4-'Lisa '!$E$4)/(LN(('Lisa '!$C$4-'Lisa '!$G$4)/('Lisa '!$E$4-'Lisa '!$G$4))))/49.8329)^Blad1!$O$61</f>
        <v>3201.5858644615955</v>
      </c>
      <c r="J96" s="31">
        <f>Blad1!P95*((('Lisa '!$C$4-'Lisa '!$E$4)/(LN(('Lisa '!$C$4-'Lisa '!$G$4)/('Lisa '!$E$4-'Lisa '!$G$4))))/49.8329)^Blad1!$Q$61</f>
        <v>4015.0618505354996</v>
      </c>
    </row>
    <row r="97" spans="2:21" x14ac:dyDescent="0.2">
      <c r="B97" s="17">
        <v>6000</v>
      </c>
      <c r="C97" s="31">
        <f>Blad1!B96*((('Lisa '!$C$4-'Lisa '!$E$4)/(LN(('Lisa '!$C$4-'Lisa '!$G$4)/('Lisa '!$E$4-'Lisa '!$G$4))))/49.8329)^Blad1!$C$61</f>
        <v>685.80280951185864</v>
      </c>
      <c r="D97" s="31">
        <f>Blad1!D96*((('Lisa '!$C$4-'Lisa '!$E$4)/(LN(('Lisa '!$C$4-'Lisa '!$G$4)/('Lisa '!$E$4-'Lisa '!$G$4))))/49.8329)^Blad1!$E$61</f>
        <v>1078.3045309689664</v>
      </c>
      <c r="E97" s="31">
        <f>Blad1!F96*((('Lisa '!$C$4-'Lisa '!$E$4)/(LN(('Lisa '!$C$4-'Lisa '!$G$4)/('Lisa '!$E$4-'Lisa '!$G$4))))/49.8329)^Blad1!$G$61</f>
        <v>1375.2762094131836</v>
      </c>
      <c r="F97" s="31">
        <f>Blad1!H96*((('Lisa '!$C$4-'Lisa '!$E$4)/(LN(('Lisa '!$C$4-'Lisa '!$G$4)/('Lisa '!$E$4-'Lisa '!$G$4))))/49.8329)^Blad1!$I$61</f>
        <v>1531.8180376602875</v>
      </c>
      <c r="G97" s="31">
        <f>Blad1!J96*((('Lisa '!$C$4-'Lisa '!$E$4)/(LN(('Lisa '!$C$4-'Lisa '!$G$4)/('Lisa '!$E$4-'Lisa '!$G$4))))/49.8329)^Blad1!$K$61</f>
        <v>1978.46851962499</v>
      </c>
      <c r="H97" s="31">
        <f>Blad1!L96*((('Lisa '!$C$4-'Lisa '!$E$4)/(LN(('Lisa '!$C$4-'Lisa '!$G$4)/('Lisa '!$E$4-'Lisa '!$G$4))))/49.8329)^Blad1!$M$61</f>
        <v>2387.9948162689338</v>
      </c>
      <c r="I97" s="31">
        <f>Blad1!N96*((('Lisa '!$C$4-'Lisa '!$E$4)/(LN(('Lisa '!$C$4-'Lisa '!$G$4)/('Lisa '!$E$4-'Lisa '!$G$4))))/49.8329)^Blad1!$O$61</f>
        <v>3311.985377029237</v>
      </c>
      <c r="J97" s="31">
        <f>Blad1!P96*((('Lisa '!$C$4-'Lisa '!$E$4)/(LN(('Lisa '!$C$4-'Lisa '!$G$4)/('Lisa '!$E$4-'Lisa '!$G$4))))/49.8329)^Blad1!$Q$61</f>
        <v>4153.5122591746549</v>
      </c>
    </row>
    <row r="99" spans="2:21" ht="20.100000000000001" customHeight="1" x14ac:dyDescent="0.35">
      <c r="B99" s="91" t="s">
        <v>20</v>
      </c>
      <c r="C99" s="92"/>
      <c r="D99" s="92"/>
      <c r="E99" s="92"/>
      <c r="F99" s="92"/>
      <c r="G99" s="92"/>
      <c r="H99" s="92"/>
      <c r="I99" s="92"/>
      <c r="J99" s="92"/>
    </row>
    <row r="100" spans="2:21" ht="20.100000000000001" customHeight="1" x14ac:dyDescent="0.2">
      <c r="B100" s="27"/>
      <c r="C100" s="97" t="s">
        <v>6</v>
      </c>
      <c r="D100" s="97"/>
      <c r="E100" s="97"/>
      <c r="F100" s="97"/>
      <c r="G100" s="97"/>
      <c r="H100" s="97"/>
      <c r="I100" s="97"/>
      <c r="J100" s="97"/>
    </row>
    <row r="101" spans="2:21" ht="20.100000000000001" customHeight="1" x14ac:dyDescent="0.2">
      <c r="B101" s="76" t="s">
        <v>18</v>
      </c>
      <c r="C101" s="29">
        <v>10</v>
      </c>
      <c r="D101" s="29">
        <v>11</v>
      </c>
      <c r="E101" s="29">
        <v>20</v>
      </c>
      <c r="F101" s="29">
        <v>21</v>
      </c>
      <c r="G101" s="29">
        <v>22</v>
      </c>
      <c r="H101" s="46">
        <v>32</v>
      </c>
      <c r="I101" s="69">
        <v>43</v>
      </c>
      <c r="J101" s="69">
        <v>54</v>
      </c>
      <c r="M101" s="72"/>
      <c r="N101" s="72"/>
      <c r="O101" s="72"/>
      <c r="P101" s="72"/>
      <c r="Q101" s="72"/>
      <c r="R101" s="71"/>
      <c r="S101" s="71"/>
      <c r="T101" s="71"/>
    </row>
    <row r="102" spans="2:21" x14ac:dyDescent="0.2">
      <c r="B102" s="16">
        <v>400</v>
      </c>
      <c r="C102" s="31">
        <f>Blad1!B101*((('Lisa '!$C$4-'Lisa '!$E$4)/(LN(('Lisa '!$C$4-'Lisa '!$G$4)/('Lisa '!$E$4-'Lisa '!$G$4))))/49.8329)^Blad1!$C$107</f>
        <v>61.94141406733133</v>
      </c>
      <c r="D102" s="31">
        <f>Blad1!D101*((('Lisa '!$C$4-'Lisa '!$E$4)/(LN(('Lisa '!$C$4-'Lisa '!$G$4)/('Lisa '!$E$4-'Lisa '!$G$4))))/49.8329)^Blad1!$E$107</f>
        <v>89.809878915285097</v>
      </c>
      <c r="E102" s="31">
        <f>Blad1!F101*((('Lisa '!$C$4-'Lisa '!$E$4)/(LN(('Lisa '!$C$4-'Lisa '!$G$4)/('Lisa '!$E$4-'Lisa '!$G$4))))/49.8329)^Blad1!$G$107</f>
        <v>116.11040833406746</v>
      </c>
      <c r="F102" s="31">
        <f>Blad1!H101*((('Lisa '!$C$4-'Lisa '!$E$4)/(LN(('Lisa '!$C$4-'Lisa '!$G$4)/('Lisa '!$E$4-'Lisa '!$G$4))))/49.8329)^Blad1!$I$107</f>
        <v>130.73079072813661</v>
      </c>
      <c r="G102" s="31">
        <f>Blad1!J101*((('Lisa '!$C$4-'Lisa '!$E$4)/(LN(('Lisa '!$C$4-'Lisa '!$G$4)/('Lisa '!$E$4-'Lisa '!$G$4))))/49.8329)^Blad1!$K$107</f>
        <v>166.03477205491532</v>
      </c>
      <c r="H102" s="31">
        <f>Blad1!L101*((('Lisa '!$C$4-'Lisa '!$E$4)/(LN(('Lisa '!$C$4-'Lisa '!$G$4)/('Lisa '!$E$4-'Lisa '!$G$4))))/49.8329)^Blad1!$M$107</f>
        <v>195.31009844978345</v>
      </c>
      <c r="I102" s="31">
        <f>Blad1!N101*((('Lisa '!$C$4-'Lisa '!$E$4)/(LN(('Lisa '!$C$4-'Lisa '!$G$4)/('Lisa '!$E$4-'Lisa '!$G$4))))/49.8329)^Blad1!$O$107</f>
        <v>272.85509893825139</v>
      </c>
      <c r="J102" s="31">
        <f>Blad1!P101*((('Lisa '!$C$4-'Lisa '!$E$4)/(LN(('Lisa '!$C$4-'Lisa '!$G$4)/('Lisa '!$E$4-'Lisa '!$G$4))))/49.8329)^Blad1!$Q$107</f>
        <v>368.02407972116379</v>
      </c>
    </row>
    <row r="103" spans="2:21" x14ac:dyDescent="0.2">
      <c r="B103" s="17">
        <v>500</v>
      </c>
      <c r="C103" s="31">
        <f>Blad1!B102*((('Lisa '!$C$4-'Lisa '!$E$4)/(LN(('Lisa '!$C$4-'Lisa '!$G$4)/('Lisa '!$E$4-'Lisa '!$G$4))))/49.8329)^Blad1!$C$107</f>
        <v>77.426767584164168</v>
      </c>
      <c r="D103" s="31">
        <f>Blad1!D102*((('Lisa '!$C$4-'Lisa '!$E$4)/(LN(('Lisa '!$C$4-'Lisa '!$G$4)/('Lisa '!$E$4-'Lisa '!$G$4))))/49.8329)^Blad1!$E$107</f>
        <v>112.26234864410637</v>
      </c>
      <c r="E103" s="31">
        <f>Blad1!F102*((('Lisa '!$C$4-'Lisa '!$E$4)/(LN(('Lisa '!$C$4-'Lisa '!$G$4)/('Lisa '!$E$4-'Lisa '!$G$4))))/49.8329)^Blad1!$G$107</f>
        <v>145.13801041758433</v>
      </c>
      <c r="F103" s="31">
        <f>Blad1!H102*((('Lisa '!$C$4-'Lisa '!$E$4)/(LN(('Lisa '!$C$4-'Lisa '!$G$4)/('Lisa '!$E$4-'Lisa '!$G$4))))/49.8329)^Blad1!$I$107</f>
        <v>163.41348841017077</v>
      </c>
      <c r="G103" s="31">
        <f>Blad1!J102*((('Lisa '!$C$4-'Lisa '!$E$4)/(LN(('Lisa '!$C$4-'Lisa '!$G$4)/('Lisa '!$E$4-'Lisa '!$G$4))))/49.8329)^Blad1!$K$107</f>
        <v>207.54346506864414</v>
      </c>
      <c r="H103" s="31">
        <f>Blad1!L102*((('Lisa '!$C$4-'Lisa '!$E$4)/(LN(('Lisa '!$C$4-'Lisa '!$G$4)/('Lisa '!$E$4-'Lisa '!$G$4))))/49.8329)^Blad1!$M$107</f>
        <v>244.1376230622293</v>
      </c>
      <c r="I103" s="31">
        <f>Blad1!N102*((('Lisa '!$C$4-'Lisa '!$E$4)/(LN(('Lisa '!$C$4-'Lisa '!$G$4)/('Lisa '!$E$4-'Lisa '!$G$4))))/49.8329)^Blad1!$O$107</f>
        <v>341.06887367281428</v>
      </c>
      <c r="J103" s="31">
        <f>Blad1!P102*((('Lisa '!$C$4-'Lisa '!$E$4)/(LN(('Lisa '!$C$4-'Lisa '!$G$4)/('Lisa '!$E$4-'Lisa '!$G$4))))/49.8329)^Blad1!$Q$107</f>
        <v>460.03009965145475</v>
      </c>
    </row>
    <row r="104" spans="2:21" x14ac:dyDescent="0.2">
      <c r="B104" s="17">
        <v>600</v>
      </c>
      <c r="C104" s="31">
        <f>Blad1!B103*((('Lisa '!$C$4-'Lisa '!$E$4)/(LN(('Lisa '!$C$4-'Lisa '!$G$4)/('Lisa '!$E$4-'Lisa '!$G$4))))/49.8329)^Blad1!$C$107</f>
        <v>92.912121100996998</v>
      </c>
      <c r="D104" s="31">
        <f>Blad1!D103*((('Lisa '!$C$4-'Lisa '!$E$4)/(LN(('Lisa '!$C$4-'Lisa '!$G$4)/('Lisa '!$E$4-'Lisa '!$G$4))))/49.8329)^Blad1!$E$107</f>
        <v>134.71481837292762</v>
      </c>
      <c r="E104" s="31">
        <f>Blad1!F103*((('Lisa '!$C$4-'Lisa '!$E$4)/(LN(('Lisa '!$C$4-'Lisa '!$G$4)/('Lisa '!$E$4-'Lisa '!$G$4))))/49.8329)^Blad1!$G$107</f>
        <v>174.16561250110121</v>
      </c>
      <c r="F104" s="31">
        <f>Blad1!H103*((('Lisa '!$C$4-'Lisa '!$E$4)/(LN(('Lisa '!$C$4-'Lisa '!$G$4)/('Lisa '!$E$4-'Lisa '!$G$4))))/49.8329)^Blad1!$I$107</f>
        <v>196.09618609220496</v>
      </c>
      <c r="G104" s="31">
        <f>Blad1!J103*((('Lisa '!$C$4-'Lisa '!$E$4)/(LN(('Lisa '!$C$4-'Lisa '!$G$4)/('Lisa '!$E$4-'Lisa '!$G$4))))/49.8329)^Blad1!$K$107</f>
        <v>249.05215808237296</v>
      </c>
      <c r="H104" s="31">
        <f>Blad1!L103*((('Lisa '!$C$4-'Lisa '!$E$4)/(LN(('Lisa '!$C$4-'Lisa '!$G$4)/('Lisa '!$E$4-'Lisa '!$G$4))))/49.8329)^Blad1!$M$107</f>
        <v>292.96514767467517</v>
      </c>
      <c r="I104" s="31">
        <f>Blad1!N103*((('Lisa '!$C$4-'Lisa '!$E$4)/(LN(('Lisa '!$C$4-'Lisa '!$G$4)/('Lisa '!$E$4-'Lisa '!$G$4))))/49.8329)^Blad1!$O$107</f>
        <v>409.28264840737711</v>
      </c>
      <c r="J104" s="31">
        <f>Blad1!P103*((('Lisa '!$C$4-'Lisa '!$E$4)/(LN(('Lisa '!$C$4-'Lisa '!$G$4)/('Lisa '!$E$4-'Lisa '!$G$4))))/49.8329)^Blad1!$Q$107</f>
        <v>552.03611958174565</v>
      </c>
    </row>
    <row r="105" spans="2:21" x14ac:dyDescent="0.2">
      <c r="B105" s="17">
        <v>700</v>
      </c>
      <c r="C105" s="31">
        <f>Blad1!B104*((('Lisa '!$C$4-'Lisa '!$E$4)/(LN(('Lisa '!$C$4-'Lisa '!$G$4)/('Lisa '!$E$4-'Lisa '!$G$4))))/49.8329)^Blad1!$C$107</f>
        <v>108.39747461782984</v>
      </c>
      <c r="D105" s="31">
        <f>Blad1!D104*((('Lisa '!$C$4-'Lisa '!$E$4)/(LN(('Lisa '!$C$4-'Lisa '!$G$4)/('Lisa '!$E$4-'Lisa '!$G$4))))/49.8329)^Blad1!$E$107</f>
        <v>157.16728810174891</v>
      </c>
      <c r="E105" s="31">
        <f>Blad1!F104*((('Lisa '!$C$4-'Lisa '!$E$4)/(LN(('Lisa '!$C$4-'Lisa '!$G$4)/('Lisa '!$E$4-'Lisa '!$G$4))))/49.8329)^Blad1!$G$107</f>
        <v>203.19321458461806</v>
      </c>
      <c r="F105" s="31">
        <f>Blad1!H104*((('Lisa '!$C$4-'Lisa '!$E$4)/(LN(('Lisa '!$C$4-'Lisa '!$G$4)/('Lisa '!$E$4-'Lisa '!$G$4))))/49.8329)^Blad1!$I$107</f>
        <v>228.77888377423912</v>
      </c>
      <c r="G105" s="31">
        <f>Blad1!J104*((('Lisa '!$C$4-'Lisa '!$E$4)/(LN(('Lisa '!$C$4-'Lisa '!$G$4)/('Lisa '!$E$4-'Lisa '!$G$4))))/49.8329)^Blad1!$K$107</f>
        <v>290.56085109610177</v>
      </c>
      <c r="H105" s="31">
        <f>Blad1!L104*((('Lisa '!$C$4-'Lisa '!$E$4)/(LN(('Lisa '!$C$4-'Lisa '!$G$4)/('Lisa '!$E$4-'Lisa '!$G$4))))/49.8329)^Blad1!$M$107</f>
        <v>341.79267228712098</v>
      </c>
      <c r="I105" s="31">
        <f>Blad1!N104*((('Lisa '!$C$4-'Lisa '!$E$4)/(LN(('Lisa '!$C$4-'Lisa '!$G$4)/('Lisa '!$E$4-'Lisa '!$G$4))))/49.8329)^Blad1!$O$107</f>
        <v>477.49642314194</v>
      </c>
      <c r="J105" s="31">
        <f>Blad1!P104*((('Lisa '!$C$4-'Lisa '!$E$4)/(LN(('Lisa '!$C$4-'Lisa '!$G$4)/('Lisa '!$E$4-'Lisa '!$G$4))))/49.8329)^Blad1!$Q$107</f>
        <v>644.04213951203656</v>
      </c>
    </row>
    <row r="106" spans="2:21" x14ac:dyDescent="0.2">
      <c r="B106" s="17">
        <v>800</v>
      </c>
      <c r="C106" s="31">
        <f>Blad1!B105*((('Lisa '!$C$4-'Lisa '!$E$4)/(LN(('Lisa '!$C$4-'Lisa '!$G$4)/('Lisa '!$E$4-'Lisa '!$G$4))))/49.8329)^Blad1!$C$107</f>
        <v>123.88282813466266</v>
      </c>
      <c r="D106" s="31">
        <f>Blad1!D105*((('Lisa '!$C$4-'Lisa '!$E$4)/(LN(('Lisa '!$C$4-'Lisa '!$G$4)/('Lisa '!$E$4-'Lisa '!$G$4))))/49.8329)^Blad1!$E$107</f>
        <v>179.61975783057019</v>
      </c>
      <c r="E106" s="31">
        <f>Blad1!F105*((('Lisa '!$C$4-'Lisa '!$E$4)/(LN(('Lisa '!$C$4-'Lisa '!$G$4)/('Lisa '!$E$4-'Lisa '!$G$4))))/49.8329)^Blad1!$G$107</f>
        <v>232.22081666813492</v>
      </c>
      <c r="F106" s="31">
        <f>Blad1!H105*((('Lisa '!$C$4-'Lisa '!$E$4)/(LN(('Lisa '!$C$4-'Lisa '!$G$4)/('Lisa '!$E$4-'Lisa '!$G$4))))/49.8329)^Blad1!$I$107</f>
        <v>261.46158145627322</v>
      </c>
      <c r="G106" s="31">
        <f>Blad1!J105*((('Lisa '!$C$4-'Lisa '!$E$4)/(LN(('Lisa '!$C$4-'Lisa '!$G$4)/('Lisa '!$E$4-'Lisa '!$G$4))))/49.8329)^Blad1!$K$107</f>
        <v>332.06954410983064</v>
      </c>
      <c r="H106" s="31">
        <f>Blad1!L105*((('Lisa '!$C$4-'Lisa '!$E$4)/(LN(('Lisa '!$C$4-'Lisa '!$G$4)/('Lisa '!$E$4-'Lisa '!$G$4))))/49.8329)^Blad1!$M$107</f>
        <v>390.62019689956691</v>
      </c>
      <c r="I106" s="31">
        <f>Blad1!N105*((('Lisa '!$C$4-'Lisa '!$E$4)/(LN(('Lisa '!$C$4-'Lisa '!$G$4)/('Lisa '!$E$4-'Lisa '!$G$4))))/49.8329)^Blad1!$O$107</f>
        <v>545.71019787650278</v>
      </c>
      <c r="J106" s="31">
        <f>Blad1!P105*((('Lisa '!$C$4-'Lisa '!$E$4)/(LN(('Lisa '!$C$4-'Lisa '!$G$4)/('Lisa '!$E$4-'Lisa '!$G$4))))/49.8329)^Blad1!$Q$107</f>
        <v>736.04815944232757</v>
      </c>
    </row>
    <row r="107" spans="2:21" x14ac:dyDescent="0.2">
      <c r="B107" s="17">
        <v>900</v>
      </c>
      <c r="C107" s="31">
        <f>Blad1!B106*((('Lisa '!$C$4-'Lisa '!$E$4)/(LN(('Lisa '!$C$4-'Lisa '!$G$4)/('Lisa '!$E$4-'Lisa '!$G$4))))/49.8329)^Blad1!$C$107</f>
        <v>139.36818165149552</v>
      </c>
      <c r="D107" s="31">
        <f>Blad1!D106*((('Lisa '!$C$4-'Lisa '!$E$4)/(LN(('Lisa '!$C$4-'Lisa '!$G$4)/('Lisa '!$E$4-'Lisa '!$G$4))))/49.8329)^Blad1!$E$107</f>
        <v>202.07222755939145</v>
      </c>
      <c r="E107" s="31">
        <f>Blad1!F106*((('Lisa '!$C$4-'Lisa '!$E$4)/(LN(('Lisa '!$C$4-'Lisa '!$G$4)/('Lisa '!$E$4-'Lisa '!$G$4))))/49.8329)^Blad1!$G$107</f>
        <v>261.2484187516518</v>
      </c>
      <c r="F107" s="31">
        <f>Blad1!H106*((('Lisa '!$C$4-'Lisa '!$E$4)/(LN(('Lisa '!$C$4-'Lisa '!$G$4)/('Lisa '!$E$4-'Lisa '!$G$4))))/49.8329)^Blad1!$I$107</f>
        <v>294.14427913830741</v>
      </c>
      <c r="G107" s="31">
        <f>Blad1!J106*((('Lisa '!$C$4-'Lisa '!$E$4)/(LN(('Lisa '!$C$4-'Lisa '!$G$4)/('Lisa '!$E$4-'Lisa '!$G$4))))/49.8329)^Blad1!$K$107</f>
        <v>373.5782371235594</v>
      </c>
      <c r="H107" s="31">
        <f>Blad1!L106*((('Lisa '!$C$4-'Lisa '!$E$4)/(LN(('Lisa '!$C$4-'Lisa '!$G$4)/('Lisa '!$E$4-'Lisa '!$G$4))))/49.8329)^Blad1!$M$107</f>
        <v>439.44772151201272</v>
      </c>
      <c r="I107" s="31">
        <f>Blad1!N106*((('Lisa '!$C$4-'Lisa '!$E$4)/(LN(('Lisa '!$C$4-'Lisa '!$G$4)/('Lisa '!$E$4-'Lisa '!$G$4))))/49.8329)^Blad1!$O$107</f>
        <v>613.92397261106566</v>
      </c>
      <c r="J107" s="31">
        <f>Blad1!P106*((('Lisa '!$C$4-'Lisa '!$E$4)/(LN(('Lisa '!$C$4-'Lisa '!$G$4)/('Lisa '!$E$4-'Lisa '!$G$4))))/49.8329)^Blad1!$Q$107</f>
        <v>828.05417937261848</v>
      </c>
    </row>
    <row r="108" spans="2:21" s="24" customFormat="1" x14ac:dyDescent="0.2">
      <c r="B108" s="17">
        <v>1000</v>
      </c>
      <c r="C108" s="39">
        <f>Blad1!B107*((('Lisa '!$C$4-'Lisa '!$E$4)/(LN(('Lisa '!$C$4-'Lisa '!$G$4)/('Lisa '!$E$4-'Lisa '!$G$4))))/49.8329)^Blad1!$C$107</f>
        <v>154.85353516832834</v>
      </c>
      <c r="D108" s="39">
        <f>Blad1!D107*((('Lisa '!$C$4-'Lisa '!$E$4)/(LN(('Lisa '!$C$4-'Lisa '!$G$4)/('Lisa '!$E$4-'Lisa '!$G$4))))/49.8329)^Blad1!$E$107</f>
        <v>224.52469728821274</v>
      </c>
      <c r="E108" s="39">
        <f>Blad1!F107*((('Lisa '!$C$4-'Lisa '!$E$4)/(LN(('Lisa '!$C$4-'Lisa '!$G$4)/('Lisa '!$E$4-'Lisa '!$G$4))))/49.8329)^Blad1!$G$107</f>
        <v>290.27602083516865</v>
      </c>
      <c r="F108" s="39">
        <f>Blad1!H107*((('Lisa '!$C$4-'Lisa '!$E$4)/(LN(('Lisa '!$C$4-'Lisa '!$G$4)/('Lisa '!$E$4-'Lisa '!$G$4))))/49.8329)^Blad1!$I$107</f>
        <v>326.82697682034154</v>
      </c>
      <c r="G108" s="39">
        <f>Blad1!J107*((('Lisa '!$C$4-'Lisa '!$E$4)/(LN(('Lisa '!$C$4-'Lisa '!$G$4)/('Lisa '!$E$4-'Lisa '!$G$4))))/49.8329)^Blad1!$K$107</f>
        <v>415.08693013728828</v>
      </c>
      <c r="H108" s="39">
        <f>Blad1!L107*((('Lisa '!$C$4-'Lisa '!$E$4)/(LN(('Lisa '!$C$4-'Lisa '!$G$4)/('Lisa '!$E$4-'Lisa '!$G$4))))/49.8329)^Blad1!$M$107</f>
        <v>488.27524612445859</v>
      </c>
      <c r="I108" s="39">
        <f>Blad1!N107*((('Lisa '!$C$4-'Lisa '!$E$4)/(LN(('Lisa '!$C$4-'Lisa '!$G$4)/('Lisa '!$E$4-'Lisa '!$G$4))))/49.8329)^Blad1!$O$107</f>
        <v>682.13774734562855</v>
      </c>
      <c r="J108" s="39">
        <f>Blad1!P107*((('Lisa '!$C$4-'Lisa '!$E$4)/(LN(('Lisa '!$C$4-'Lisa '!$G$4)/('Lisa '!$E$4-'Lisa '!$G$4))))/49.8329)^Blad1!$Q$107</f>
        <v>920.0601993029095</v>
      </c>
      <c r="K108" s="48"/>
      <c r="M108" s="74"/>
    </row>
    <row r="109" spans="2:21" x14ac:dyDescent="0.2">
      <c r="B109" s="17">
        <v>1100</v>
      </c>
      <c r="C109" s="31">
        <f>Blad1!B108*((('Lisa '!$C$4-'Lisa '!$E$4)/(LN(('Lisa '!$C$4-'Lisa '!$G$4)/('Lisa '!$E$4-'Lisa '!$G$4))))/49.8329)^Blad1!$C$107</f>
        <v>170.33888868516115</v>
      </c>
      <c r="D109" s="31">
        <f>Blad1!D108*((('Lisa '!$C$4-'Lisa '!$E$4)/(LN(('Lisa '!$C$4-'Lisa '!$G$4)/('Lisa '!$E$4-'Lisa '!$G$4))))/49.8329)^Blad1!$E$107</f>
        <v>246.97716701703399</v>
      </c>
      <c r="E109" s="31">
        <f>Blad1!F108*((('Lisa '!$C$4-'Lisa '!$E$4)/(LN(('Lisa '!$C$4-'Lisa '!$G$4)/('Lisa '!$E$4-'Lisa '!$G$4))))/49.8329)^Blad1!$G$107</f>
        <v>319.30362291868551</v>
      </c>
      <c r="F109" s="31">
        <f>Blad1!H108*((('Lisa '!$C$4-'Lisa '!$E$4)/(LN(('Lisa '!$C$4-'Lisa '!$G$4)/('Lisa '!$E$4-'Lisa '!$G$4))))/49.8329)^Blad1!$I$107</f>
        <v>359.50967450237567</v>
      </c>
      <c r="G109" s="31">
        <f>Blad1!J108*((('Lisa '!$C$4-'Lisa '!$E$4)/(LN(('Lisa '!$C$4-'Lisa '!$G$4)/('Lisa '!$E$4-'Lisa '!$G$4))))/49.8329)^Blad1!$K$107</f>
        <v>456.59562315101709</v>
      </c>
      <c r="H109" s="31">
        <f>Blad1!L108*((('Lisa '!$C$4-'Lisa '!$E$4)/(LN(('Lisa '!$C$4-'Lisa '!$G$4)/('Lisa '!$E$4-'Lisa '!$G$4))))/49.8329)^Blad1!$M$107</f>
        <v>537.10277073690452</v>
      </c>
      <c r="I109" s="31">
        <f>Blad1!N108*((('Lisa '!$C$4-'Lisa '!$E$4)/(LN(('Lisa '!$C$4-'Lisa '!$G$4)/('Lisa '!$E$4-'Lisa '!$G$4))))/49.8329)^Blad1!$O$107</f>
        <v>750.35152208019144</v>
      </c>
      <c r="J109" s="31">
        <f>Blad1!P108*((('Lisa '!$C$4-'Lisa '!$E$4)/(LN(('Lisa '!$C$4-'Lisa '!$G$4)/('Lisa '!$E$4-'Lisa '!$G$4))))/49.8329)^Blad1!$Q$107</f>
        <v>1012.0662192332005</v>
      </c>
      <c r="M109" s="55"/>
      <c r="Q109" s="24"/>
      <c r="R109" s="24"/>
      <c r="S109" s="24"/>
      <c r="T109" s="24"/>
      <c r="U109" s="24"/>
    </row>
    <row r="110" spans="2:21" x14ac:dyDescent="0.2">
      <c r="B110" s="17">
        <v>1200</v>
      </c>
      <c r="C110" s="31">
        <f>Blad1!B109*((('Lisa '!$C$4-'Lisa '!$E$4)/(LN(('Lisa '!$C$4-'Lisa '!$G$4)/('Lisa '!$E$4-'Lisa '!$G$4))))/49.8329)^Blad1!$C$107</f>
        <v>185.824242201994</v>
      </c>
      <c r="D110" s="31">
        <f>Blad1!D109*((('Lisa '!$C$4-'Lisa '!$E$4)/(LN(('Lisa '!$C$4-'Lisa '!$G$4)/('Lisa '!$E$4-'Lisa '!$G$4))))/49.8329)^Blad1!$E$107</f>
        <v>269.42963674585525</v>
      </c>
      <c r="E110" s="31">
        <f>Blad1!F109*((('Lisa '!$C$4-'Lisa '!$E$4)/(LN(('Lisa '!$C$4-'Lisa '!$G$4)/('Lisa '!$E$4-'Lisa '!$G$4))))/49.8329)^Blad1!$G$107</f>
        <v>348.33122500220242</v>
      </c>
      <c r="F110" s="31">
        <f>Blad1!H109*((('Lisa '!$C$4-'Lisa '!$E$4)/(LN(('Lisa '!$C$4-'Lisa '!$G$4)/('Lisa '!$E$4-'Lisa '!$G$4))))/49.8329)^Blad1!$I$107</f>
        <v>392.19237218440992</v>
      </c>
      <c r="G110" s="31">
        <f>Blad1!J109*((('Lisa '!$C$4-'Lisa '!$E$4)/(LN(('Lisa '!$C$4-'Lisa '!$G$4)/('Lisa '!$E$4-'Lisa '!$G$4))))/49.8329)^Blad1!$K$107</f>
        <v>498.10431616474591</v>
      </c>
      <c r="H110" s="31">
        <f>Blad1!L109*((('Lisa '!$C$4-'Lisa '!$E$4)/(LN(('Lisa '!$C$4-'Lisa '!$G$4)/('Lisa '!$E$4-'Lisa '!$G$4))))/49.8329)^Blad1!$M$107</f>
        <v>585.93029534935033</v>
      </c>
      <c r="I110" s="31">
        <f>Blad1!N109*((('Lisa '!$C$4-'Lisa '!$E$4)/(LN(('Lisa '!$C$4-'Lisa '!$G$4)/('Lisa '!$E$4-'Lisa '!$G$4))))/49.8329)^Blad1!$O$107</f>
        <v>818.56529681475422</v>
      </c>
      <c r="J110" s="31">
        <f>Blad1!P109*((('Lisa '!$C$4-'Lisa '!$E$4)/(LN(('Lisa '!$C$4-'Lisa '!$G$4)/('Lisa '!$E$4-'Lisa '!$G$4))))/49.8329)^Blad1!$Q$107</f>
        <v>1104.0722391634913</v>
      </c>
      <c r="M110" s="55"/>
    </row>
    <row r="111" spans="2:21" x14ac:dyDescent="0.2">
      <c r="B111" s="17">
        <v>1300</v>
      </c>
      <c r="C111" s="31">
        <f>Blad1!B110*((('Lisa '!$C$4-'Lisa '!$E$4)/(LN(('Lisa '!$C$4-'Lisa '!$G$4)/('Lisa '!$E$4-'Lisa '!$G$4))))/49.8329)^Blad1!$C$107</f>
        <v>201.30959571882684</v>
      </c>
      <c r="D111" s="31">
        <f>Blad1!D110*((('Lisa '!$C$4-'Lisa '!$E$4)/(LN(('Lisa '!$C$4-'Lisa '!$G$4)/('Lisa '!$E$4-'Lisa '!$G$4))))/49.8329)^Blad1!$E$107</f>
        <v>291.88210647467656</v>
      </c>
      <c r="E111" s="31">
        <f>Blad1!F110*((('Lisa '!$C$4-'Lisa '!$E$4)/(LN(('Lisa '!$C$4-'Lisa '!$G$4)/('Lisa '!$E$4-'Lisa '!$G$4))))/49.8329)^Blad1!$G$107</f>
        <v>377.35882708571921</v>
      </c>
      <c r="F111" s="31">
        <f>Blad1!H110*((('Lisa '!$C$4-'Lisa '!$E$4)/(LN(('Lisa '!$C$4-'Lisa '!$G$4)/('Lisa '!$E$4-'Lisa '!$G$4))))/49.8329)^Blad1!$I$107</f>
        <v>424.87506986644405</v>
      </c>
      <c r="G111" s="31">
        <f>Blad1!J110*((('Lisa '!$C$4-'Lisa '!$E$4)/(LN(('Lisa '!$C$4-'Lisa '!$G$4)/('Lisa '!$E$4-'Lisa '!$G$4))))/49.8329)^Blad1!$K$107</f>
        <v>539.61300917847473</v>
      </c>
      <c r="H111" s="31">
        <f>Blad1!L110*((('Lisa '!$C$4-'Lisa '!$E$4)/(LN(('Lisa '!$C$4-'Lisa '!$G$4)/('Lisa '!$E$4-'Lisa '!$G$4))))/49.8329)^Blad1!$M$107</f>
        <v>634.75781996179614</v>
      </c>
      <c r="I111" s="31">
        <f>Blad1!N110*((('Lisa '!$C$4-'Lisa '!$E$4)/(LN(('Lisa '!$C$4-'Lisa '!$G$4)/('Lisa '!$E$4-'Lisa '!$G$4))))/49.8329)^Blad1!$O$107</f>
        <v>886.77907154931711</v>
      </c>
      <c r="J111" s="31">
        <f>Blad1!P110*((('Lisa '!$C$4-'Lisa '!$E$4)/(LN(('Lisa '!$C$4-'Lisa '!$G$4)/('Lisa '!$E$4-'Lisa '!$G$4))))/49.8329)^Blad1!$Q$107</f>
        <v>1196.0782590937822</v>
      </c>
      <c r="M111" s="93"/>
      <c r="N111" s="94"/>
      <c r="O111" s="94"/>
      <c r="P111" s="94"/>
      <c r="Q111" s="94"/>
      <c r="R111" s="94"/>
      <c r="S111" s="94"/>
      <c r="T111" s="94"/>
      <c r="U111" s="94"/>
    </row>
    <row r="112" spans="2:21" x14ac:dyDescent="0.2">
      <c r="B112" s="17">
        <v>1400</v>
      </c>
      <c r="C112" s="31">
        <f>Blad1!B111*((('Lisa '!$C$4-'Lisa '!$E$4)/(LN(('Lisa '!$C$4-'Lisa '!$G$4)/('Lisa '!$E$4-'Lisa '!$G$4))))/49.8329)^Blad1!$C$107</f>
        <v>216.79494923565969</v>
      </c>
      <c r="D112" s="31">
        <f>Blad1!D111*((('Lisa '!$C$4-'Lisa '!$E$4)/(LN(('Lisa '!$C$4-'Lisa '!$G$4)/('Lisa '!$E$4-'Lisa '!$G$4))))/49.8329)^Blad1!$E$107</f>
        <v>314.33457620349782</v>
      </c>
      <c r="E112" s="31">
        <f>Blad1!F111*((('Lisa '!$C$4-'Lisa '!$E$4)/(LN(('Lisa '!$C$4-'Lisa '!$G$4)/('Lisa '!$E$4-'Lisa '!$G$4))))/49.8329)^Blad1!$G$107</f>
        <v>406.38642916923612</v>
      </c>
      <c r="F112" s="31">
        <f>Blad1!H111*((('Lisa '!$C$4-'Lisa '!$E$4)/(LN(('Lisa '!$C$4-'Lisa '!$G$4)/('Lisa '!$E$4-'Lisa '!$G$4))))/49.8329)^Blad1!$I$107</f>
        <v>457.55776754847824</v>
      </c>
      <c r="G112" s="31">
        <f>Blad1!J111*((('Lisa '!$C$4-'Lisa '!$E$4)/(LN(('Lisa '!$C$4-'Lisa '!$G$4)/('Lisa '!$E$4-'Lisa '!$G$4))))/49.8329)^Blad1!$K$107</f>
        <v>581.12170219220354</v>
      </c>
      <c r="H112" s="31">
        <f>Blad1!L111*((('Lisa '!$C$4-'Lisa '!$E$4)/(LN(('Lisa '!$C$4-'Lisa '!$G$4)/('Lisa '!$E$4-'Lisa '!$G$4))))/49.8329)^Blad1!$M$107</f>
        <v>683.58534457424196</v>
      </c>
      <c r="I112" s="31">
        <f>Blad1!N111*((('Lisa '!$C$4-'Lisa '!$E$4)/(LN(('Lisa '!$C$4-'Lisa '!$G$4)/('Lisa '!$E$4-'Lisa '!$G$4))))/49.8329)^Blad1!$O$107</f>
        <v>954.99284628388</v>
      </c>
      <c r="J112" s="31">
        <f>Blad1!P111*((('Lisa '!$C$4-'Lisa '!$E$4)/(LN(('Lisa '!$C$4-'Lisa '!$G$4)/('Lisa '!$E$4-'Lisa '!$G$4))))/49.8329)^Blad1!$Q$107</f>
        <v>1288.0842790240731</v>
      </c>
      <c r="M112" s="55"/>
    </row>
    <row r="113" spans="2:13" x14ac:dyDescent="0.2">
      <c r="B113" s="17">
        <v>1500</v>
      </c>
      <c r="C113" s="31">
        <f>Blad1!B112*((('Lisa '!$C$4-'Lisa '!$E$4)/(LN(('Lisa '!$C$4-'Lisa '!$G$4)/('Lisa '!$E$4-'Lisa '!$G$4))))/49.8329)^Blad1!$C$107</f>
        <v>232.2803027524925</v>
      </c>
      <c r="D113" s="31">
        <f>Blad1!D112*((('Lisa '!$C$4-'Lisa '!$E$4)/(LN(('Lisa '!$C$4-'Lisa '!$G$4)/('Lisa '!$E$4-'Lisa '!$G$4))))/49.8329)^Blad1!$E$107</f>
        <v>336.78704593231907</v>
      </c>
      <c r="E113" s="31">
        <f>Blad1!F112*((('Lisa '!$C$4-'Lisa '!$E$4)/(LN(('Lisa '!$C$4-'Lisa '!$G$4)/('Lisa '!$E$4-'Lisa '!$G$4))))/49.8329)^Blad1!$G$107</f>
        <v>435.41403125275298</v>
      </c>
      <c r="F113" s="31">
        <f>Blad1!H112*((('Lisa '!$C$4-'Lisa '!$E$4)/(LN(('Lisa '!$C$4-'Lisa '!$G$4)/('Lisa '!$E$4-'Lisa '!$G$4))))/49.8329)^Blad1!$I$107</f>
        <v>490.24046523051237</v>
      </c>
      <c r="G113" s="31">
        <f>Blad1!J112*((('Lisa '!$C$4-'Lisa '!$E$4)/(LN(('Lisa '!$C$4-'Lisa '!$G$4)/('Lisa '!$E$4-'Lisa '!$G$4))))/49.8329)^Blad1!$K$107</f>
        <v>622.63039520593236</v>
      </c>
      <c r="H113" s="31">
        <f>Blad1!L112*((('Lisa '!$C$4-'Lisa '!$E$4)/(LN(('Lisa '!$C$4-'Lisa '!$G$4)/('Lisa '!$E$4-'Lisa '!$G$4))))/49.8329)^Blad1!$M$107</f>
        <v>732.41286918668789</v>
      </c>
      <c r="I113" s="31">
        <f>Blad1!N112*((('Lisa '!$C$4-'Lisa '!$E$4)/(LN(('Lisa '!$C$4-'Lisa '!$G$4)/('Lisa '!$E$4-'Lisa '!$G$4))))/49.8329)^Blad1!$O$107</f>
        <v>1023.2066210184428</v>
      </c>
      <c r="J113" s="31">
        <f>Blad1!P112*((('Lisa '!$C$4-'Lisa '!$E$4)/(LN(('Lisa '!$C$4-'Lisa '!$G$4)/('Lisa '!$E$4-'Lisa '!$G$4))))/49.8329)^Blad1!$Q$107</f>
        <v>1380.0902989543642</v>
      </c>
      <c r="M113" s="55"/>
    </row>
    <row r="114" spans="2:13" x14ac:dyDescent="0.2">
      <c r="B114" s="17">
        <v>1600</v>
      </c>
      <c r="C114" s="31">
        <f>Blad1!B113*((('Lisa '!$C$4-'Lisa '!$E$4)/(LN(('Lisa '!$C$4-'Lisa '!$G$4)/('Lisa '!$E$4-'Lisa '!$G$4))))/49.8329)^Blad1!$C$107</f>
        <v>247.76565626932532</v>
      </c>
      <c r="D114" s="31">
        <f>Blad1!D113*((('Lisa '!$C$4-'Lisa '!$E$4)/(LN(('Lisa '!$C$4-'Lisa '!$G$4)/('Lisa '!$E$4-'Lisa '!$G$4))))/49.8329)^Blad1!$E$107</f>
        <v>359.23951566114039</v>
      </c>
      <c r="E114" s="31">
        <f>Blad1!F113*((('Lisa '!$C$4-'Lisa '!$E$4)/(LN(('Lisa '!$C$4-'Lisa '!$G$4)/('Lisa '!$E$4-'Lisa '!$G$4))))/49.8329)^Blad1!$G$107</f>
        <v>464.44163333626983</v>
      </c>
      <c r="F114" s="31">
        <f>Blad1!H113*((('Lisa '!$C$4-'Lisa '!$E$4)/(LN(('Lisa '!$C$4-'Lisa '!$G$4)/('Lisa '!$E$4-'Lisa '!$G$4))))/49.8329)^Blad1!$I$107</f>
        <v>522.92316291254645</v>
      </c>
      <c r="G114" s="31">
        <f>Blad1!J113*((('Lisa '!$C$4-'Lisa '!$E$4)/(LN(('Lisa '!$C$4-'Lisa '!$G$4)/('Lisa '!$E$4-'Lisa '!$G$4))))/49.8329)^Blad1!$K$107</f>
        <v>664.13908821966129</v>
      </c>
      <c r="H114" s="31">
        <f>Blad1!L113*((('Lisa '!$C$4-'Lisa '!$E$4)/(LN(('Lisa '!$C$4-'Lisa '!$G$4)/('Lisa '!$E$4-'Lisa '!$G$4))))/49.8329)^Blad1!$M$107</f>
        <v>781.24039379913381</v>
      </c>
      <c r="I114" s="31">
        <f>Blad1!N113*((('Lisa '!$C$4-'Lisa '!$E$4)/(LN(('Lisa '!$C$4-'Lisa '!$G$4)/('Lisa '!$E$4-'Lisa '!$G$4))))/49.8329)^Blad1!$O$107</f>
        <v>1091.4203957530056</v>
      </c>
      <c r="J114" s="31">
        <f>Blad1!P113*((('Lisa '!$C$4-'Lisa '!$E$4)/(LN(('Lisa '!$C$4-'Lisa '!$G$4)/('Lisa '!$E$4-'Lisa '!$G$4))))/49.8329)^Blad1!$Q$107</f>
        <v>1472.0963188846551</v>
      </c>
    </row>
    <row r="115" spans="2:13" x14ac:dyDescent="0.2">
      <c r="B115" s="17">
        <v>1700</v>
      </c>
      <c r="C115" s="31">
        <f>Blad1!B114*((('Lisa '!$C$4-'Lisa '!$E$4)/(LN(('Lisa '!$C$4-'Lisa '!$G$4)/('Lisa '!$E$4-'Lisa '!$G$4))))/49.8329)^Blad1!$C$107</f>
        <v>263.25100978615814</v>
      </c>
      <c r="D115" s="31">
        <f>Blad1!D114*((('Lisa '!$C$4-'Lisa '!$E$4)/(LN(('Lisa '!$C$4-'Lisa '!$G$4)/('Lisa '!$E$4-'Lisa '!$G$4))))/49.8329)^Blad1!$E$107</f>
        <v>381.69198538996164</v>
      </c>
      <c r="E115" s="31">
        <f>Blad1!F114*((('Lisa '!$C$4-'Lisa '!$E$4)/(LN(('Lisa '!$C$4-'Lisa '!$G$4)/('Lisa '!$E$4-'Lisa '!$G$4))))/49.8329)^Blad1!$G$107</f>
        <v>493.46923541978674</v>
      </c>
      <c r="F115" s="31">
        <f>Blad1!H114*((('Lisa '!$C$4-'Lisa '!$E$4)/(LN(('Lisa '!$C$4-'Lisa '!$G$4)/('Lisa '!$E$4-'Lisa '!$G$4))))/49.8329)^Blad1!$I$107</f>
        <v>555.60586059458069</v>
      </c>
      <c r="G115" s="31">
        <f>Blad1!J114*((('Lisa '!$C$4-'Lisa '!$E$4)/(LN(('Lisa '!$C$4-'Lisa '!$G$4)/('Lisa '!$E$4-'Lisa '!$G$4))))/49.8329)^Blad1!$K$107</f>
        <v>705.64778123339011</v>
      </c>
      <c r="H115" s="31">
        <f>Blad1!L114*((('Lisa '!$C$4-'Lisa '!$E$4)/(LN(('Lisa '!$C$4-'Lisa '!$G$4)/('Lisa '!$E$4-'Lisa '!$G$4))))/49.8329)^Blad1!$M$107</f>
        <v>830.06791841157963</v>
      </c>
      <c r="I115" s="31">
        <f>Blad1!N114*((('Lisa '!$C$4-'Lisa '!$E$4)/(LN(('Lisa '!$C$4-'Lisa '!$G$4)/('Lisa '!$E$4-'Lisa '!$G$4))))/49.8329)^Blad1!$O$107</f>
        <v>1159.6341704875686</v>
      </c>
      <c r="J115" s="31">
        <f>Blad1!P114*((('Lisa '!$C$4-'Lisa '!$E$4)/(LN(('Lisa '!$C$4-'Lisa '!$G$4)/('Lisa '!$E$4-'Lisa '!$G$4))))/49.8329)^Blad1!$Q$107</f>
        <v>1564.1023388149463</v>
      </c>
    </row>
    <row r="116" spans="2:13" x14ac:dyDescent="0.2">
      <c r="B116" s="17">
        <v>1800</v>
      </c>
      <c r="C116" s="31">
        <f>Blad1!B115*((('Lisa '!$C$4-'Lisa '!$E$4)/(LN(('Lisa '!$C$4-'Lisa '!$G$4)/('Lisa '!$E$4-'Lisa '!$G$4))))/49.8329)^Blad1!$C$107</f>
        <v>278.73636330299104</v>
      </c>
      <c r="D116" s="31">
        <f>Blad1!D115*((('Lisa '!$C$4-'Lisa '!$E$4)/(LN(('Lisa '!$C$4-'Lisa '!$G$4)/('Lisa '!$E$4-'Lisa '!$G$4))))/49.8329)^Blad1!$E$107</f>
        <v>404.1444551187829</v>
      </c>
      <c r="E116" s="31">
        <f>Blad1!F115*((('Lisa '!$C$4-'Lisa '!$E$4)/(LN(('Lisa '!$C$4-'Lisa '!$G$4)/('Lisa '!$E$4-'Lisa '!$G$4))))/49.8329)^Blad1!$G$107</f>
        <v>522.4968375033036</v>
      </c>
      <c r="F116" s="31">
        <f>Blad1!H115*((('Lisa '!$C$4-'Lisa '!$E$4)/(LN(('Lisa '!$C$4-'Lisa '!$G$4)/('Lisa '!$E$4-'Lisa '!$G$4))))/49.8329)^Blad1!$I$107</f>
        <v>588.28855827661482</v>
      </c>
      <c r="G116" s="31">
        <f>Blad1!J115*((('Lisa '!$C$4-'Lisa '!$E$4)/(LN(('Lisa '!$C$4-'Lisa '!$G$4)/('Lisa '!$E$4-'Lisa '!$G$4))))/49.8329)^Blad1!$K$107</f>
        <v>747.15647424711881</v>
      </c>
      <c r="H116" s="31">
        <f>Blad1!L115*((('Lisa '!$C$4-'Lisa '!$E$4)/(LN(('Lisa '!$C$4-'Lisa '!$G$4)/('Lisa '!$E$4-'Lisa '!$G$4))))/49.8329)^Blad1!$M$107</f>
        <v>878.89544302402544</v>
      </c>
      <c r="I116" s="31">
        <f>Blad1!N115*((('Lisa '!$C$4-'Lisa '!$E$4)/(LN(('Lisa '!$C$4-'Lisa '!$G$4)/('Lisa '!$E$4-'Lisa '!$G$4))))/49.8329)^Blad1!$O$107</f>
        <v>1227.8479452221313</v>
      </c>
      <c r="J116" s="31">
        <f>Blad1!P115*((('Lisa '!$C$4-'Lisa '!$E$4)/(LN(('Lisa '!$C$4-'Lisa '!$G$4)/('Lisa '!$E$4-'Lisa '!$G$4))))/49.8329)^Blad1!$Q$107</f>
        <v>1656.108358745237</v>
      </c>
    </row>
    <row r="117" spans="2:13" x14ac:dyDescent="0.2">
      <c r="B117" s="17">
        <v>1900</v>
      </c>
      <c r="C117" s="31">
        <f>Blad1!B116*((('Lisa '!$C$4-'Lisa '!$E$4)/(LN(('Lisa '!$C$4-'Lisa '!$G$4)/('Lisa '!$E$4-'Lisa '!$G$4))))/49.8329)^Blad1!$C$107</f>
        <v>294.22171681982383</v>
      </c>
      <c r="D117" s="31">
        <f>Blad1!D116*((('Lisa '!$C$4-'Lisa '!$E$4)/(LN(('Lisa '!$C$4-'Lisa '!$G$4)/('Lisa '!$E$4-'Lisa '!$G$4))))/49.8329)^Blad1!$E$107</f>
        <v>426.59692484760416</v>
      </c>
      <c r="E117" s="31">
        <f>Blad1!F116*((('Lisa '!$C$4-'Lisa '!$E$4)/(LN(('Lisa '!$C$4-'Lisa '!$G$4)/('Lisa '!$E$4-'Lisa '!$G$4))))/49.8329)^Blad1!$G$107</f>
        <v>551.52443958682045</v>
      </c>
      <c r="F117" s="31">
        <f>Blad1!H116*((('Lisa '!$C$4-'Lisa '!$E$4)/(LN(('Lisa '!$C$4-'Lisa '!$G$4)/('Lisa '!$E$4-'Lisa '!$G$4))))/49.8329)^Blad1!$I$107</f>
        <v>620.97125595864895</v>
      </c>
      <c r="G117" s="31">
        <f>Blad1!J116*((('Lisa '!$C$4-'Lisa '!$E$4)/(LN(('Lisa '!$C$4-'Lisa '!$G$4)/('Lisa '!$E$4-'Lisa '!$G$4))))/49.8329)^Blad1!$K$107</f>
        <v>788.66516726084762</v>
      </c>
      <c r="H117" s="31">
        <f>Blad1!L116*((('Lisa '!$C$4-'Lisa '!$E$4)/(LN(('Lisa '!$C$4-'Lisa '!$G$4)/('Lisa '!$E$4-'Lisa '!$G$4))))/49.8329)^Blad1!$M$107</f>
        <v>927.72296763647125</v>
      </c>
      <c r="I117" s="31">
        <f>Blad1!N116*((('Lisa '!$C$4-'Lisa '!$E$4)/(LN(('Lisa '!$C$4-'Lisa '!$G$4)/('Lisa '!$E$4-'Lisa '!$G$4))))/49.8329)^Blad1!$O$107</f>
        <v>1296.0617199566941</v>
      </c>
      <c r="J117" s="31">
        <f>Blad1!P116*((('Lisa '!$C$4-'Lisa '!$E$4)/(LN(('Lisa '!$C$4-'Lisa '!$G$4)/('Lisa '!$E$4-'Lisa '!$G$4))))/49.8329)^Blad1!$Q$107</f>
        <v>1748.1143786755279</v>
      </c>
    </row>
    <row r="118" spans="2:13" x14ac:dyDescent="0.2">
      <c r="B118" s="17">
        <v>2000</v>
      </c>
      <c r="C118" s="31">
        <f>Blad1!B117*((('Lisa '!$C$4-'Lisa '!$E$4)/(LN(('Lisa '!$C$4-'Lisa '!$G$4)/('Lisa '!$E$4-'Lisa '!$G$4))))/49.8329)^Blad1!$C$107</f>
        <v>309.70707033665667</v>
      </c>
      <c r="D118" s="31">
        <f>Blad1!D117*((('Lisa '!$C$4-'Lisa '!$E$4)/(LN(('Lisa '!$C$4-'Lisa '!$G$4)/('Lisa '!$E$4-'Lisa '!$G$4))))/49.8329)^Blad1!$E$107</f>
        <v>449.04939457642547</v>
      </c>
      <c r="E118" s="31">
        <f>Blad1!F117*((('Lisa '!$C$4-'Lisa '!$E$4)/(LN(('Lisa '!$C$4-'Lisa '!$G$4)/('Lisa '!$E$4-'Lisa '!$G$4))))/49.8329)^Blad1!$G$107</f>
        <v>580.5520416703373</v>
      </c>
      <c r="F118" s="31">
        <f>Blad1!H117*((('Lisa '!$C$4-'Lisa '!$E$4)/(LN(('Lisa '!$C$4-'Lisa '!$G$4)/('Lisa '!$E$4-'Lisa '!$G$4))))/49.8329)^Blad1!$I$107</f>
        <v>653.65395364068308</v>
      </c>
      <c r="G118" s="31">
        <f>Blad1!J117*((('Lisa '!$C$4-'Lisa '!$E$4)/(LN(('Lisa '!$C$4-'Lisa '!$G$4)/('Lisa '!$E$4-'Lisa '!$G$4))))/49.8329)^Blad1!$K$107</f>
        <v>830.17386027457655</v>
      </c>
      <c r="H118" s="31">
        <f>Blad1!L117*((('Lisa '!$C$4-'Lisa '!$E$4)/(LN(('Lisa '!$C$4-'Lisa '!$G$4)/('Lisa '!$E$4-'Lisa '!$G$4))))/49.8329)^Blad1!$M$107</f>
        <v>976.55049224891718</v>
      </c>
      <c r="I118" s="31">
        <f>Blad1!N117*((('Lisa '!$C$4-'Lisa '!$E$4)/(LN(('Lisa '!$C$4-'Lisa '!$G$4)/('Lisa '!$E$4-'Lisa '!$G$4))))/49.8329)^Blad1!$O$107</f>
        <v>1364.2754946912571</v>
      </c>
      <c r="J118" s="31">
        <f>Blad1!P117*((('Lisa '!$C$4-'Lisa '!$E$4)/(LN(('Lisa '!$C$4-'Lisa '!$G$4)/('Lisa '!$E$4-'Lisa '!$G$4))))/49.8329)^Blad1!$Q$107</f>
        <v>1840.120398605819</v>
      </c>
    </row>
    <row r="119" spans="2:13" x14ac:dyDescent="0.2">
      <c r="B119" s="17">
        <v>2100</v>
      </c>
      <c r="C119" s="31">
        <f>Blad1!B118*((('Lisa '!$C$4-'Lisa '!$E$4)/(LN(('Lisa '!$C$4-'Lisa '!$G$4)/('Lisa '!$E$4-'Lisa '!$G$4))))/49.8329)^Blad1!$C$107</f>
        <v>325.19242385348952</v>
      </c>
      <c r="D119" s="31">
        <f>Blad1!D118*((('Lisa '!$C$4-'Lisa '!$E$4)/(LN(('Lisa '!$C$4-'Lisa '!$G$4)/('Lisa '!$E$4-'Lisa '!$G$4))))/49.8329)^Blad1!$E$107</f>
        <v>471.50186430524678</v>
      </c>
      <c r="E119" s="31">
        <f>Blad1!F118*((('Lisa '!$C$4-'Lisa '!$E$4)/(LN(('Lisa '!$C$4-'Lisa '!$G$4)/('Lisa '!$E$4-'Lisa '!$G$4))))/49.8329)^Blad1!$G$107</f>
        <v>609.57964375385416</v>
      </c>
      <c r="F119" s="31">
        <f>Blad1!H118*((('Lisa '!$C$4-'Lisa '!$E$4)/(LN(('Lisa '!$C$4-'Lisa '!$G$4)/('Lisa '!$E$4-'Lisa '!$G$4))))/49.8329)^Blad1!$I$107</f>
        <v>686.33665132271722</v>
      </c>
      <c r="G119" s="31">
        <f>Blad1!J118*((('Lisa '!$C$4-'Lisa '!$E$4)/(LN(('Lisa '!$C$4-'Lisa '!$G$4)/('Lisa '!$E$4-'Lisa '!$G$4))))/49.8329)^Blad1!$K$107</f>
        <v>871.68255328830537</v>
      </c>
      <c r="H119" s="31">
        <f>Blad1!L118*((('Lisa '!$C$4-'Lisa '!$E$4)/(LN(('Lisa '!$C$4-'Lisa '!$G$4)/('Lisa '!$E$4-'Lisa '!$G$4))))/49.8329)^Blad1!$M$107</f>
        <v>1025.378016861363</v>
      </c>
      <c r="I119" s="31">
        <f>Blad1!N118*((('Lisa '!$C$4-'Lisa '!$E$4)/(LN(('Lisa '!$C$4-'Lisa '!$G$4)/('Lisa '!$E$4-'Lisa '!$G$4))))/49.8329)^Blad1!$O$107</f>
        <v>1432.4892694258199</v>
      </c>
      <c r="J119" s="31">
        <f>Blad1!P118*((('Lisa '!$C$4-'Lisa '!$E$4)/(LN(('Lisa '!$C$4-'Lisa '!$G$4)/('Lisa '!$E$4-'Lisa '!$G$4))))/49.8329)^Blad1!$Q$107</f>
        <v>1932.1264185361099</v>
      </c>
    </row>
    <row r="120" spans="2:13" x14ac:dyDescent="0.2">
      <c r="B120" s="17">
        <v>2200</v>
      </c>
      <c r="C120" s="31">
        <f>Blad1!B119*((('Lisa '!$C$4-'Lisa '!$E$4)/(LN(('Lisa '!$C$4-'Lisa '!$G$4)/('Lisa '!$E$4-'Lisa '!$G$4))))/49.8329)^Blad1!$C$107</f>
        <v>340.6777773703223</v>
      </c>
      <c r="D120" s="31">
        <f>Blad1!D119*((('Lisa '!$C$4-'Lisa '!$E$4)/(LN(('Lisa '!$C$4-'Lisa '!$G$4)/('Lisa '!$E$4-'Lisa '!$G$4))))/49.8329)^Blad1!$E$107</f>
        <v>493.95433403406798</v>
      </c>
      <c r="E120" s="31">
        <f>Blad1!F119*((('Lisa '!$C$4-'Lisa '!$E$4)/(LN(('Lisa '!$C$4-'Lisa '!$G$4)/('Lisa '!$E$4-'Lisa '!$G$4))))/49.8329)^Blad1!$G$107</f>
        <v>638.60724583737101</v>
      </c>
      <c r="F120" s="31">
        <f>Blad1!H119*((('Lisa '!$C$4-'Lisa '!$E$4)/(LN(('Lisa '!$C$4-'Lisa '!$G$4)/('Lisa '!$E$4-'Lisa '!$G$4))))/49.8329)^Blad1!$I$107</f>
        <v>719.01934900475135</v>
      </c>
      <c r="G120" s="31">
        <f>Blad1!J119*((('Lisa '!$C$4-'Lisa '!$E$4)/(LN(('Lisa '!$C$4-'Lisa '!$G$4)/('Lisa '!$E$4-'Lisa '!$G$4))))/49.8329)^Blad1!$K$107</f>
        <v>913.19124630203419</v>
      </c>
      <c r="H120" s="31">
        <f>Blad1!L119*((('Lisa '!$C$4-'Lisa '!$E$4)/(LN(('Lisa '!$C$4-'Lisa '!$G$4)/('Lisa '!$E$4-'Lisa '!$G$4))))/49.8329)^Blad1!$M$107</f>
        <v>1074.205541473809</v>
      </c>
      <c r="I120" s="31">
        <f>Blad1!N119*((('Lisa '!$C$4-'Lisa '!$E$4)/(LN(('Lisa '!$C$4-'Lisa '!$G$4)/('Lisa '!$E$4-'Lisa '!$G$4))))/49.8329)^Blad1!$O$107</f>
        <v>1500.7030441603829</v>
      </c>
      <c r="J120" s="31">
        <f>Blad1!P119*((('Lisa '!$C$4-'Lisa '!$E$4)/(LN(('Lisa '!$C$4-'Lisa '!$G$4)/('Lisa '!$E$4-'Lisa '!$G$4))))/49.8329)^Blad1!$Q$107</f>
        <v>2024.132438466401</v>
      </c>
    </row>
    <row r="121" spans="2:13" x14ac:dyDescent="0.2">
      <c r="B121" s="17">
        <v>2300</v>
      </c>
      <c r="C121" s="31">
        <f>Blad1!B120*((('Lisa '!$C$4-'Lisa '!$E$4)/(LN(('Lisa '!$C$4-'Lisa '!$G$4)/('Lisa '!$E$4-'Lisa '!$G$4))))/49.8329)^Blad1!$C$107</f>
        <v>356.16313088715521</v>
      </c>
      <c r="D121" s="31">
        <f>Blad1!D120*((('Lisa '!$C$4-'Lisa '!$E$4)/(LN(('Lisa '!$C$4-'Lisa '!$G$4)/('Lisa '!$E$4-'Lisa '!$G$4))))/49.8329)^Blad1!$E$107</f>
        <v>516.40680376288924</v>
      </c>
      <c r="E121" s="31">
        <f>Blad1!F120*((('Lisa '!$C$4-'Lisa '!$E$4)/(LN(('Lisa '!$C$4-'Lisa '!$G$4)/('Lisa '!$E$4-'Lisa '!$G$4))))/49.8329)^Blad1!$G$107</f>
        <v>667.63484792088798</v>
      </c>
      <c r="F121" s="31">
        <f>Blad1!H120*((('Lisa '!$C$4-'Lisa '!$E$4)/(LN(('Lisa '!$C$4-'Lisa '!$G$4)/('Lisa '!$E$4-'Lisa '!$G$4))))/49.8329)^Blad1!$I$107</f>
        <v>751.70204668678571</v>
      </c>
      <c r="G121" s="31">
        <f>Blad1!J120*((('Lisa '!$C$4-'Lisa '!$E$4)/(LN(('Lisa '!$C$4-'Lisa '!$G$4)/('Lisa '!$E$4-'Lisa '!$G$4))))/49.8329)^Blad1!$K$107</f>
        <v>954.699939315763</v>
      </c>
      <c r="H121" s="31">
        <f>Blad1!L120*((('Lisa '!$C$4-'Lisa '!$E$4)/(LN(('Lisa '!$C$4-'Lisa '!$G$4)/('Lisa '!$E$4-'Lisa '!$G$4))))/49.8329)^Blad1!$M$107</f>
        <v>1123.0330660862546</v>
      </c>
      <c r="I121" s="31">
        <f>Blad1!N120*((('Lisa '!$C$4-'Lisa '!$E$4)/(LN(('Lisa '!$C$4-'Lisa '!$G$4)/('Lisa '!$E$4-'Lisa '!$G$4))))/49.8329)^Blad1!$O$107</f>
        <v>1568.9168188949457</v>
      </c>
      <c r="J121" s="31">
        <f>Blad1!P120*((('Lisa '!$C$4-'Lisa '!$E$4)/(LN(('Lisa '!$C$4-'Lisa '!$G$4)/('Lisa '!$E$4-'Lisa '!$G$4))))/49.8329)^Blad1!$Q$107</f>
        <v>2116.1384583966915</v>
      </c>
    </row>
    <row r="122" spans="2:13" x14ac:dyDescent="0.2">
      <c r="B122" s="17">
        <v>2400</v>
      </c>
      <c r="C122" s="31">
        <f>Blad1!B121*((('Lisa '!$C$4-'Lisa '!$E$4)/(LN(('Lisa '!$C$4-'Lisa '!$G$4)/('Lisa '!$E$4-'Lisa '!$G$4))))/49.8329)^Blad1!$C$107</f>
        <v>371.64848440398799</v>
      </c>
      <c r="D122" s="31">
        <f>Blad1!D121*((('Lisa '!$C$4-'Lisa '!$E$4)/(LN(('Lisa '!$C$4-'Lisa '!$G$4)/('Lisa '!$E$4-'Lisa '!$G$4))))/49.8329)^Blad1!$E$107</f>
        <v>538.8592734917105</v>
      </c>
      <c r="E122" s="31">
        <f>Blad1!F121*((('Lisa '!$C$4-'Lisa '!$E$4)/(LN(('Lisa '!$C$4-'Lisa '!$G$4)/('Lisa '!$E$4-'Lisa '!$G$4))))/49.8329)^Blad1!$G$107</f>
        <v>696.66245000440483</v>
      </c>
      <c r="F122" s="31">
        <f>Blad1!H121*((('Lisa '!$C$4-'Lisa '!$E$4)/(LN(('Lisa '!$C$4-'Lisa '!$G$4)/('Lisa '!$E$4-'Lisa '!$G$4))))/49.8329)^Blad1!$I$107</f>
        <v>784.38474436881984</v>
      </c>
      <c r="G122" s="31">
        <f>Blad1!J121*((('Lisa '!$C$4-'Lisa '!$E$4)/(LN(('Lisa '!$C$4-'Lisa '!$G$4)/('Lisa '!$E$4-'Lisa '!$G$4))))/49.8329)^Blad1!$K$107</f>
        <v>996.20863232949182</v>
      </c>
      <c r="H122" s="31">
        <f>Blad1!L121*((('Lisa '!$C$4-'Lisa '!$E$4)/(LN(('Lisa '!$C$4-'Lisa '!$G$4)/('Lisa '!$E$4-'Lisa '!$G$4))))/49.8329)^Blad1!$M$107</f>
        <v>1171.8605906987007</v>
      </c>
      <c r="I122" s="31">
        <f>Blad1!N121*((('Lisa '!$C$4-'Lisa '!$E$4)/(LN(('Lisa '!$C$4-'Lisa '!$G$4)/('Lisa '!$E$4-'Lisa '!$G$4))))/49.8329)^Blad1!$O$107</f>
        <v>1637.1305936295084</v>
      </c>
      <c r="J122" s="31">
        <f>Blad1!P121*((('Lisa '!$C$4-'Lisa '!$E$4)/(LN(('Lisa '!$C$4-'Lisa '!$G$4)/('Lisa '!$E$4-'Lisa '!$G$4))))/49.8329)^Blad1!$Q$107</f>
        <v>2208.1444783269826</v>
      </c>
    </row>
    <row r="123" spans="2:13" x14ac:dyDescent="0.2">
      <c r="B123" s="17">
        <v>2500</v>
      </c>
      <c r="C123" s="31">
        <f>Blad1!B122*((('Lisa '!$C$4-'Lisa '!$E$4)/(LN(('Lisa '!$C$4-'Lisa '!$G$4)/('Lisa '!$E$4-'Lisa '!$G$4))))/49.8329)^Blad1!$C$107</f>
        <v>387.13383792082084</v>
      </c>
      <c r="D123" s="31">
        <f>Blad1!D122*((('Lisa '!$C$4-'Lisa '!$E$4)/(LN(('Lisa '!$C$4-'Lisa '!$G$4)/('Lisa '!$E$4-'Lisa '!$G$4))))/49.8329)^Blad1!$E$107</f>
        <v>561.31174322053187</v>
      </c>
      <c r="E123" s="31">
        <f>Blad1!F122*((('Lisa '!$C$4-'Lisa '!$E$4)/(LN(('Lisa '!$C$4-'Lisa '!$G$4)/('Lisa '!$E$4-'Lisa '!$G$4))))/49.8329)^Blad1!$G$107</f>
        <v>725.69005208792157</v>
      </c>
      <c r="F123" s="31">
        <f>Blad1!H122*((('Lisa '!$C$4-'Lisa '!$E$4)/(LN(('Lisa '!$C$4-'Lisa '!$G$4)/('Lisa '!$E$4-'Lisa '!$G$4))))/49.8329)^Blad1!$I$107</f>
        <v>817.06744205085397</v>
      </c>
      <c r="G123" s="31">
        <f>Blad1!J122*((('Lisa '!$C$4-'Lisa '!$E$4)/(LN(('Lisa '!$C$4-'Lisa '!$G$4)/('Lisa '!$E$4-'Lisa '!$G$4))))/49.8329)^Blad1!$K$107</f>
        <v>1037.7173253432206</v>
      </c>
      <c r="H123" s="31">
        <f>Blad1!L122*((('Lisa '!$C$4-'Lisa '!$E$4)/(LN(('Lisa '!$C$4-'Lisa '!$G$4)/('Lisa '!$E$4-'Lisa '!$G$4))))/49.8329)^Blad1!$M$107</f>
        <v>1220.6881153111465</v>
      </c>
      <c r="I123" s="31">
        <f>Blad1!N122*((('Lisa '!$C$4-'Lisa '!$E$4)/(LN(('Lisa '!$C$4-'Lisa '!$G$4)/('Lisa '!$E$4-'Lisa '!$G$4))))/49.8329)^Blad1!$O$107</f>
        <v>1705.3443683640714</v>
      </c>
      <c r="J123" s="31">
        <f>Blad1!P122*((('Lisa '!$C$4-'Lisa '!$E$4)/(LN(('Lisa '!$C$4-'Lisa '!$G$4)/('Lisa '!$E$4-'Lisa '!$G$4))))/49.8329)^Blad1!$Q$107</f>
        <v>2300.1504982572737</v>
      </c>
    </row>
    <row r="124" spans="2:13" x14ac:dyDescent="0.2">
      <c r="B124" s="17">
        <v>2600</v>
      </c>
      <c r="C124" s="31">
        <f>Blad1!B123*((('Lisa '!$C$4-'Lisa '!$E$4)/(LN(('Lisa '!$C$4-'Lisa '!$G$4)/('Lisa '!$E$4-'Lisa '!$G$4))))/49.8329)^Blad1!$C$107</f>
        <v>402.61919143765368</v>
      </c>
      <c r="D124" s="31">
        <f>Blad1!D123*((('Lisa '!$C$4-'Lisa '!$E$4)/(LN(('Lisa '!$C$4-'Lisa '!$G$4)/('Lisa '!$E$4-'Lisa '!$G$4))))/49.8329)^Blad1!$E$107</f>
        <v>583.76421294935312</v>
      </c>
      <c r="E124" s="31">
        <f>Blad1!F123*((('Lisa '!$C$4-'Lisa '!$E$4)/(LN(('Lisa '!$C$4-'Lisa '!$G$4)/('Lisa '!$E$4-'Lisa '!$G$4))))/49.8329)^Blad1!$G$107</f>
        <v>754.71765417143843</v>
      </c>
      <c r="F124" s="31">
        <f>Blad1!H123*((('Lisa '!$C$4-'Lisa '!$E$4)/(LN(('Lisa '!$C$4-'Lisa '!$G$4)/('Lisa '!$E$4-'Lisa '!$G$4))))/49.8329)^Blad1!$I$107</f>
        <v>849.7501397328881</v>
      </c>
      <c r="G124" s="31">
        <f>Blad1!J123*((('Lisa '!$C$4-'Lisa '!$E$4)/(LN(('Lisa '!$C$4-'Lisa '!$G$4)/('Lisa '!$E$4-'Lisa '!$G$4))))/49.8329)^Blad1!$K$107</f>
        <v>1079.2260183569495</v>
      </c>
      <c r="H124" s="31">
        <f>Blad1!L123*((('Lisa '!$C$4-'Lisa '!$E$4)/(LN(('Lisa '!$C$4-'Lisa '!$G$4)/('Lisa '!$E$4-'Lisa '!$G$4))))/49.8329)^Blad1!$M$107</f>
        <v>1269.5156399235923</v>
      </c>
      <c r="I124" s="31">
        <f>Blad1!N123*((('Lisa '!$C$4-'Lisa '!$E$4)/(LN(('Lisa '!$C$4-'Lisa '!$G$4)/('Lisa '!$E$4-'Lisa '!$G$4))))/49.8329)^Blad1!$O$107</f>
        <v>1773.5581430986342</v>
      </c>
      <c r="J124" s="31">
        <f>Blad1!P123*((('Lisa '!$C$4-'Lisa '!$E$4)/(LN(('Lisa '!$C$4-'Lisa '!$G$4)/('Lisa '!$E$4-'Lisa '!$G$4))))/49.8329)^Blad1!$Q$107</f>
        <v>2392.1565181875644</v>
      </c>
    </row>
    <row r="125" spans="2:13" x14ac:dyDescent="0.2">
      <c r="B125" s="17">
        <v>2700</v>
      </c>
      <c r="C125" s="31">
        <f>Blad1!B124*((('Lisa '!$C$4-'Lisa '!$E$4)/(LN(('Lisa '!$C$4-'Lisa '!$G$4)/('Lisa '!$E$4-'Lisa '!$G$4))))/49.8329)^Blad1!$C$107</f>
        <v>418.10454495448647</v>
      </c>
      <c r="D125" s="31">
        <f>Blad1!D124*((('Lisa '!$C$4-'Lisa '!$E$4)/(LN(('Lisa '!$C$4-'Lisa '!$G$4)/('Lisa '!$E$4-'Lisa '!$G$4))))/49.8329)^Blad1!$E$107</f>
        <v>606.21668267817438</v>
      </c>
      <c r="E125" s="31">
        <f>Blad1!F124*((('Lisa '!$C$4-'Lisa '!$E$4)/(LN(('Lisa '!$C$4-'Lisa '!$G$4)/('Lisa '!$E$4-'Lisa '!$G$4))))/49.8329)^Blad1!$G$107</f>
        <v>783.74525625495528</v>
      </c>
      <c r="F125" s="31">
        <f>Blad1!H124*((('Lisa '!$C$4-'Lisa '!$E$4)/(LN(('Lisa '!$C$4-'Lisa '!$G$4)/('Lisa '!$E$4-'Lisa '!$G$4))))/49.8329)^Blad1!$I$107</f>
        <v>882.43283741492223</v>
      </c>
      <c r="G125" s="31">
        <f>Blad1!J124*((('Lisa '!$C$4-'Lisa '!$E$4)/(LN(('Lisa '!$C$4-'Lisa '!$G$4)/('Lisa '!$E$4-'Lisa '!$G$4))))/49.8329)^Blad1!$K$107</f>
        <v>1120.7347113706783</v>
      </c>
      <c r="H125" s="31">
        <f>Blad1!L124*((('Lisa '!$C$4-'Lisa '!$E$4)/(LN(('Lisa '!$C$4-'Lisa '!$G$4)/('Lisa '!$E$4-'Lisa '!$G$4))))/49.8329)^Blad1!$M$107</f>
        <v>1318.3431645360383</v>
      </c>
      <c r="I125" s="31">
        <f>Blad1!N124*((('Lisa '!$C$4-'Lisa '!$E$4)/(LN(('Lisa '!$C$4-'Lisa '!$G$4)/('Lisa '!$E$4-'Lisa '!$G$4))))/49.8329)^Blad1!$O$107</f>
        <v>1841.771917833197</v>
      </c>
      <c r="J125" s="31">
        <f>Blad1!P124*((('Lisa '!$C$4-'Lisa '!$E$4)/(LN(('Lisa '!$C$4-'Lisa '!$G$4)/('Lisa '!$E$4-'Lisa '!$G$4))))/49.8329)^Blad1!$Q$107</f>
        <v>2484.1625381178555</v>
      </c>
    </row>
    <row r="126" spans="2:13" x14ac:dyDescent="0.2">
      <c r="B126" s="17">
        <v>2800</v>
      </c>
      <c r="C126" s="31">
        <f>Blad1!B125*((('Lisa '!$C$4-'Lisa '!$E$4)/(LN(('Lisa '!$C$4-'Lisa '!$G$4)/('Lisa '!$E$4-'Lisa '!$G$4))))/49.8329)^Blad1!$C$107</f>
        <v>433.58989847131937</v>
      </c>
      <c r="D126" s="31">
        <f>Blad1!D125*((('Lisa '!$C$4-'Lisa '!$E$4)/(LN(('Lisa '!$C$4-'Lisa '!$G$4)/('Lisa '!$E$4-'Lisa '!$G$4))))/49.8329)^Blad1!$E$107</f>
        <v>628.66915240699564</v>
      </c>
      <c r="E126" s="31">
        <f>Blad1!F125*((('Lisa '!$C$4-'Lisa '!$E$4)/(LN(('Lisa '!$C$4-'Lisa '!$G$4)/('Lisa '!$E$4-'Lisa '!$G$4))))/49.8329)^Blad1!$G$107</f>
        <v>812.77285833847225</v>
      </c>
      <c r="F126" s="31">
        <f>Blad1!H125*((('Lisa '!$C$4-'Lisa '!$E$4)/(LN(('Lisa '!$C$4-'Lisa '!$G$4)/('Lisa '!$E$4-'Lisa '!$G$4))))/49.8329)^Blad1!$I$107</f>
        <v>915.11553509695648</v>
      </c>
      <c r="G126" s="31">
        <f>Blad1!J125*((('Lisa '!$C$4-'Lisa '!$E$4)/(LN(('Lisa '!$C$4-'Lisa '!$G$4)/('Lisa '!$E$4-'Lisa '!$G$4))))/49.8329)^Blad1!$K$107</f>
        <v>1162.2434043844071</v>
      </c>
      <c r="H126" s="31">
        <f>Blad1!L125*((('Lisa '!$C$4-'Lisa '!$E$4)/(LN(('Lisa '!$C$4-'Lisa '!$G$4)/('Lisa '!$E$4-'Lisa '!$G$4))))/49.8329)^Blad1!$M$107</f>
        <v>1367.1706891484839</v>
      </c>
      <c r="I126" s="31">
        <f>Blad1!N125*((('Lisa '!$C$4-'Lisa '!$E$4)/(LN(('Lisa '!$C$4-'Lisa '!$G$4)/('Lisa '!$E$4-'Lisa '!$G$4))))/49.8329)^Blad1!$O$107</f>
        <v>1909.98569256776</v>
      </c>
      <c r="J126" s="31">
        <f>Blad1!P125*((('Lisa '!$C$4-'Lisa '!$E$4)/(LN(('Lisa '!$C$4-'Lisa '!$G$4)/('Lisa '!$E$4-'Lisa '!$G$4))))/49.8329)^Blad1!$Q$107</f>
        <v>2576.1685580481462</v>
      </c>
    </row>
    <row r="127" spans="2:13" x14ac:dyDescent="0.2">
      <c r="B127" s="17">
        <v>2900</v>
      </c>
      <c r="C127" s="31">
        <f>Blad1!B126*((('Lisa '!$C$4-'Lisa '!$E$4)/(LN(('Lisa '!$C$4-'Lisa '!$G$4)/('Lisa '!$E$4-'Lisa '!$G$4))))/49.8329)^Blad1!$C$107</f>
        <v>449.07525198815216</v>
      </c>
      <c r="D127" s="31">
        <f>Blad1!D126*((('Lisa '!$C$4-'Lisa '!$E$4)/(LN(('Lisa '!$C$4-'Lisa '!$G$4)/('Lisa '!$E$4-'Lisa '!$G$4))))/49.8329)^Blad1!$E$107</f>
        <v>651.12162213581689</v>
      </c>
      <c r="E127" s="31">
        <f>Blad1!F126*((('Lisa '!$C$4-'Lisa '!$E$4)/(LN(('Lisa '!$C$4-'Lisa '!$G$4)/('Lisa '!$E$4-'Lisa '!$G$4))))/49.8329)^Blad1!$G$107</f>
        <v>841.8004604219891</v>
      </c>
      <c r="F127" s="31">
        <f>Blad1!H126*((('Lisa '!$C$4-'Lisa '!$E$4)/(LN(('Lisa '!$C$4-'Lisa '!$G$4)/('Lisa '!$E$4-'Lisa '!$G$4))))/49.8329)^Blad1!$I$107</f>
        <v>947.79823277899061</v>
      </c>
      <c r="G127" s="31">
        <f>Blad1!J126*((('Lisa '!$C$4-'Lisa '!$E$4)/(LN(('Lisa '!$C$4-'Lisa '!$G$4)/('Lisa '!$E$4-'Lisa '!$G$4))))/49.8329)^Blad1!$K$107</f>
        <v>1203.7520973981361</v>
      </c>
      <c r="H127" s="31">
        <f>Blad1!L126*((('Lisa '!$C$4-'Lisa '!$E$4)/(LN(('Lisa '!$C$4-'Lisa '!$G$4)/('Lisa '!$E$4-'Lisa '!$G$4))))/49.8329)^Blad1!$M$107</f>
        <v>1415.99821376093</v>
      </c>
      <c r="I127" s="31">
        <f>Blad1!N126*((('Lisa '!$C$4-'Lisa '!$E$4)/(LN(('Lisa '!$C$4-'Lisa '!$G$4)/('Lisa '!$E$4-'Lisa '!$G$4))))/49.8329)^Blad1!$O$107</f>
        <v>1978.1994673023228</v>
      </c>
      <c r="J127" s="31">
        <f>Blad1!P126*((('Lisa '!$C$4-'Lisa '!$E$4)/(LN(('Lisa '!$C$4-'Lisa '!$G$4)/('Lisa '!$E$4-'Lisa '!$G$4))))/49.8329)^Blad1!$Q$107</f>
        <v>2668.1745779784378</v>
      </c>
    </row>
    <row r="128" spans="2:13" x14ac:dyDescent="0.2">
      <c r="B128" s="17">
        <v>3000</v>
      </c>
      <c r="C128" s="31">
        <f>Blad1!B127*((('Lisa '!$C$4-'Lisa '!$E$4)/(LN(('Lisa '!$C$4-'Lisa '!$G$4)/('Lisa '!$E$4-'Lisa '!$G$4))))/49.8329)^Blad1!$C$107</f>
        <v>464.56060550498501</v>
      </c>
      <c r="D128" s="31">
        <f>Blad1!D127*((('Lisa '!$C$4-'Lisa '!$E$4)/(LN(('Lisa '!$C$4-'Lisa '!$G$4)/('Lisa '!$E$4-'Lisa '!$G$4))))/49.8329)^Blad1!$E$107</f>
        <v>673.57409186463815</v>
      </c>
      <c r="E128" s="31">
        <f>Blad1!F127*((('Lisa '!$C$4-'Lisa '!$E$4)/(LN(('Lisa '!$C$4-'Lisa '!$G$4)/('Lisa '!$E$4-'Lisa '!$G$4))))/49.8329)^Blad1!$G$107</f>
        <v>870.82806250550595</v>
      </c>
      <c r="F128" s="31">
        <f>Blad1!H127*((('Lisa '!$C$4-'Lisa '!$E$4)/(LN(('Lisa '!$C$4-'Lisa '!$G$4)/('Lisa '!$E$4-'Lisa '!$G$4))))/49.8329)^Blad1!$I$107</f>
        <v>980.48093046102474</v>
      </c>
      <c r="G128" s="31">
        <f>Blad1!J127*((('Lisa '!$C$4-'Lisa '!$E$4)/(LN(('Lisa '!$C$4-'Lisa '!$G$4)/('Lisa '!$E$4-'Lisa '!$G$4))))/49.8329)^Blad1!$K$107</f>
        <v>1245.2607904118647</v>
      </c>
      <c r="H128" s="31">
        <f>Blad1!L127*((('Lisa '!$C$4-'Lisa '!$E$4)/(LN(('Lisa '!$C$4-'Lisa '!$G$4)/('Lisa '!$E$4-'Lisa '!$G$4))))/49.8329)^Blad1!$M$107</f>
        <v>1464.8257383733758</v>
      </c>
      <c r="I128" s="31">
        <f>Blad1!N127*((('Lisa '!$C$4-'Lisa '!$E$4)/(LN(('Lisa '!$C$4-'Lisa '!$G$4)/('Lisa '!$E$4-'Lisa '!$G$4))))/49.8329)^Blad1!$O$107</f>
        <v>2046.4132420368855</v>
      </c>
      <c r="J128" s="31">
        <f>Blad1!P127*((('Lisa '!$C$4-'Lisa '!$E$4)/(LN(('Lisa '!$C$4-'Lisa '!$G$4)/('Lisa '!$E$4-'Lisa '!$G$4))))/49.8329)^Blad1!$Q$107</f>
        <v>2760.1805979087285</v>
      </c>
    </row>
    <row r="129" spans="2:10" x14ac:dyDescent="0.2">
      <c r="B129" s="17">
        <v>3200</v>
      </c>
      <c r="C129" s="31">
        <f>Blad1!B128*((('Lisa '!$C$4-'Lisa '!$E$4)/(LN(('Lisa '!$C$4-'Lisa '!$G$4)/('Lisa '!$E$4-'Lisa '!$G$4))))/49.8329)^Blad1!$C$107</f>
        <v>495.53131253865064</v>
      </c>
      <c r="D129" s="31">
        <f>Blad1!D128*((('Lisa '!$C$4-'Lisa '!$E$4)/(LN(('Lisa '!$C$4-'Lisa '!$G$4)/('Lisa '!$E$4-'Lisa '!$G$4))))/49.8329)^Blad1!$E$107</f>
        <v>718.47903132228078</v>
      </c>
      <c r="E129" s="31">
        <f>Blad1!F128*((('Lisa '!$C$4-'Lisa '!$E$4)/(LN(('Lisa '!$C$4-'Lisa '!$G$4)/('Lisa '!$E$4-'Lisa '!$G$4))))/49.8329)^Blad1!$G$107</f>
        <v>928.88326667253966</v>
      </c>
      <c r="F129" s="31">
        <f>Blad1!H128*((('Lisa '!$C$4-'Lisa '!$E$4)/(LN(('Lisa '!$C$4-'Lisa '!$G$4)/('Lisa '!$E$4-'Lisa '!$G$4))))/49.8329)^Blad1!$I$107</f>
        <v>1045.8463258250929</v>
      </c>
      <c r="G129" s="31">
        <f>Blad1!J128*((('Lisa '!$C$4-'Lisa '!$E$4)/(LN(('Lisa '!$C$4-'Lisa '!$G$4)/('Lisa '!$E$4-'Lisa '!$G$4))))/49.8329)^Blad1!$K$107</f>
        <v>1328.2781764393226</v>
      </c>
      <c r="H129" s="31">
        <f>Blad1!L128*((('Lisa '!$C$4-'Lisa '!$E$4)/(LN(('Lisa '!$C$4-'Lisa '!$G$4)/('Lisa '!$E$4-'Lisa '!$G$4))))/49.8329)^Blad1!$M$107</f>
        <v>1562.4807875982676</v>
      </c>
      <c r="I129" s="31">
        <f>Blad1!N128*((('Lisa '!$C$4-'Lisa '!$E$4)/(LN(('Lisa '!$C$4-'Lisa '!$G$4)/('Lisa '!$E$4-'Lisa '!$G$4))))/49.8329)^Blad1!$O$107</f>
        <v>2182.8407915060111</v>
      </c>
      <c r="J129" s="31">
        <f>Blad1!P128*((('Lisa '!$C$4-'Lisa '!$E$4)/(LN(('Lisa '!$C$4-'Lisa '!$G$4)/('Lisa '!$E$4-'Lisa '!$G$4))))/49.8329)^Blad1!$Q$107</f>
        <v>2944.1926377693103</v>
      </c>
    </row>
    <row r="130" spans="2:10" x14ac:dyDescent="0.2">
      <c r="B130" s="17">
        <v>3400</v>
      </c>
      <c r="C130" s="31">
        <f>Blad1!B129*((('Lisa '!$C$4-'Lisa '!$E$4)/(LN(('Lisa '!$C$4-'Lisa '!$G$4)/('Lisa '!$E$4-'Lisa '!$G$4))))/49.8329)^Blad1!$C$107</f>
        <v>526.50201957231627</v>
      </c>
      <c r="D130" s="31">
        <f>Blad1!D129*((('Lisa '!$C$4-'Lisa '!$E$4)/(LN(('Lisa '!$C$4-'Lisa '!$G$4)/('Lisa '!$E$4-'Lisa '!$G$4))))/49.8329)^Blad1!$E$107</f>
        <v>763.38397077992329</v>
      </c>
      <c r="E130" s="31">
        <f>Blad1!F129*((('Lisa '!$C$4-'Lisa '!$E$4)/(LN(('Lisa '!$C$4-'Lisa '!$G$4)/('Lisa '!$E$4-'Lisa '!$G$4))))/49.8329)^Blad1!$G$107</f>
        <v>986.93847083957348</v>
      </c>
      <c r="F130" s="31">
        <f>Blad1!H129*((('Lisa '!$C$4-'Lisa '!$E$4)/(LN(('Lisa '!$C$4-'Lisa '!$G$4)/('Lisa '!$E$4-'Lisa '!$G$4))))/49.8329)^Blad1!$I$107</f>
        <v>1111.2117211891614</v>
      </c>
      <c r="G130" s="31">
        <f>Blad1!J129*((('Lisa '!$C$4-'Lisa '!$E$4)/(LN(('Lisa '!$C$4-'Lisa '!$G$4)/('Lisa '!$E$4-'Lisa '!$G$4))))/49.8329)^Blad1!$K$107</f>
        <v>1411.2955624667802</v>
      </c>
      <c r="H130" s="31">
        <f>Blad1!L129*((('Lisa '!$C$4-'Lisa '!$E$4)/(LN(('Lisa '!$C$4-'Lisa '!$G$4)/('Lisa '!$E$4-'Lisa '!$G$4))))/49.8329)^Blad1!$M$107</f>
        <v>1660.1358368231593</v>
      </c>
      <c r="I130" s="31">
        <f>Blad1!N129*((('Lisa '!$C$4-'Lisa '!$E$4)/(LN(('Lisa '!$C$4-'Lisa '!$G$4)/('Lisa '!$E$4-'Lisa '!$G$4))))/49.8329)^Blad1!$O$107</f>
        <v>2319.2683409751371</v>
      </c>
      <c r="J130" s="31">
        <f>Blad1!P129*((('Lisa '!$C$4-'Lisa '!$E$4)/(LN(('Lisa '!$C$4-'Lisa '!$G$4)/('Lisa '!$E$4-'Lisa '!$G$4))))/49.8329)^Blad1!$Q$107</f>
        <v>3128.2046776298926</v>
      </c>
    </row>
    <row r="131" spans="2:10" x14ac:dyDescent="0.2">
      <c r="B131" s="17">
        <v>3600</v>
      </c>
      <c r="C131" s="31">
        <f>Blad1!B130*((('Lisa '!$C$4-'Lisa '!$E$4)/(LN(('Lisa '!$C$4-'Lisa '!$G$4)/('Lisa '!$E$4-'Lisa '!$G$4))))/49.8329)^Blad1!$C$107</f>
        <v>557.47272660598207</v>
      </c>
      <c r="D131" s="31">
        <f>Blad1!D130*((('Lisa '!$C$4-'Lisa '!$E$4)/(LN(('Lisa '!$C$4-'Lisa '!$G$4)/('Lisa '!$E$4-'Lisa '!$G$4))))/49.8329)^Blad1!$E$107</f>
        <v>808.2889102375658</v>
      </c>
      <c r="E131" s="31">
        <f>Blad1!F130*((('Lisa '!$C$4-'Lisa '!$E$4)/(LN(('Lisa '!$C$4-'Lisa '!$G$4)/('Lisa '!$E$4-'Lisa '!$G$4))))/49.8329)^Blad1!$G$107</f>
        <v>1044.9936750066072</v>
      </c>
      <c r="F131" s="31">
        <f>Blad1!H130*((('Lisa '!$C$4-'Lisa '!$E$4)/(LN(('Lisa '!$C$4-'Lisa '!$G$4)/('Lisa '!$E$4-'Lisa '!$G$4))))/49.8329)^Blad1!$I$107</f>
        <v>1176.5771165532296</v>
      </c>
      <c r="G131" s="31">
        <f>Blad1!J130*((('Lisa '!$C$4-'Lisa '!$E$4)/(LN(('Lisa '!$C$4-'Lisa '!$G$4)/('Lisa '!$E$4-'Lisa '!$G$4))))/49.8329)^Blad1!$K$107</f>
        <v>1494.3129484942376</v>
      </c>
      <c r="H131" s="31">
        <f>Blad1!L130*((('Lisa '!$C$4-'Lisa '!$E$4)/(LN(('Lisa '!$C$4-'Lisa '!$G$4)/('Lisa '!$E$4-'Lisa '!$G$4))))/49.8329)^Blad1!$M$107</f>
        <v>1757.7908860480509</v>
      </c>
      <c r="I131" s="31">
        <f>Blad1!N130*((('Lisa '!$C$4-'Lisa '!$E$4)/(LN(('Lisa '!$C$4-'Lisa '!$G$4)/('Lisa '!$E$4-'Lisa '!$G$4))))/49.8329)^Blad1!$O$107</f>
        <v>2455.6958904442627</v>
      </c>
      <c r="J131" s="31">
        <f>Blad1!P130*((('Lisa '!$C$4-'Lisa '!$E$4)/(LN(('Lisa '!$C$4-'Lisa '!$G$4)/('Lisa '!$E$4-'Lisa '!$G$4))))/49.8329)^Blad1!$Q$107</f>
        <v>3312.2167174904739</v>
      </c>
    </row>
    <row r="132" spans="2:10" x14ac:dyDescent="0.2">
      <c r="B132" s="17">
        <v>3800</v>
      </c>
      <c r="C132" s="31">
        <f>Blad1!B131*((('Lisa '!$C$4-'Lisa '!$E$4)/(LN(('Lisa '!$C$4-'Lisa '!$G$4)/('Lisa '!$E$4-'Lisa '!$G$4))))/49.8329)^Blad1!$C$107</f>
        <v>588.44343363964765</v>
      </c>
      <c r="D132" s="31">
        <f>Blad1!D131*((('Lisa '!$C$4-'Lisa '!$E$4)/(LN(('Lisa '!$C$4-'Lisa '!$G$4)/('Lisa '!$E$4-'Lisa '!$G$4))))/49.8329)^Blad1!$E$107</f>
        <v>853.19384969520831</v>
      </c>
      <c r="E132" s="31">
        <f>Blad1!F131*((('Lisa '!$C$4-'Lisa '!$E$4)/(LN(('Lisa '!$C$4-'Lisa '!$G$4)/('Lisa '!$E$4-'Lisa '!$G$4))))/49.8329)^Blad1!$G$107</f>
        <v>1103.0488791736409</v>
      </c>
      <c r="F132" s="31">
        <f>Blad1!H131*((('Lisa '!$C$4-'Lisa '!$E$4)/(LN(('Lisa '!$C$4-'Lisa '!$G$4)/('Lisa '!$E$4-'Lisa '!$G$4))))/49.8329)^Blad1!$I$107</f>
        <v>1241.9425119172979</v>
      </c>
      <c r="G132" s="31">
        <f>Blad1!J131*((('Lisa '!$C$4-'Lisa '!$E$4)/(LN(('Lisa '!$C$4-'Lisa '!$G$4)/('Lisa '!$E$4-'Lisa '!$G$4))))/49.8329)^Blad1!$K$107</f>
        <v>1577.3303345216952</v>
      </c>
      <c r="H132" s="31">
        <f>Blad1!L131*((('Lisa '!$C$4-'Lisa '!$E$4)/(LN(('Lisa '!$C$4-'Lisa '!$G$4)/('Lisa '!$E$4-'Lisa '!$G$4))))/49.8329)^Blad1!$M$107</f>
        <v>1855.4459352729425</v>
      </c>
      <c r="I132" s="31">
        <f>Blad1!N131*((('Lisa '!$C$4-'Lisa '!$E$4)/(LN(('Lisa '!$C$4-'Lisa '!$G$4)/('Lisa '!$E$4-'Lisa '!$G$4))))/49.8329)^Blad1!$O$107</f>
        <v>2592.1234399133882</v>
      </c>
      <c r="J132" s="31">
        <f>Blad1!P131*((('Lisa '!$C$4-'Lisa '!$E$4)/(LN(('Lisa '!$C$4-'Lisa '!$G$4)/('Lisa '!$E$4-'Lisa '!$G$4))))/49.8329)^Blad1!$Q$107</f>
        <v>3496.2287573510557</v>
      </c>
    </row>
    <row r="133" spans="2:10" x14ac:dyDescent="0.2">
      <c r="B133" s="17">
        <v>4000</v>
      </c>
      <c r="C133" s="31">
        <f>Blad1!B132*((('Lisa '!$C$4-'Lisa '!$E$4)/(LN(('Lisa '!$C$4-'Lisa '!$G$4)/('Lisa '!$E$4-'Lisa '!$G$4))))/49.8329)^Blad1!$C$107</f>
        <v>619.41414067331334</v>
      </c>
      <c r="D133" s="31">
        <f>Blad1!D132*((('Lisa '!$C$4-'Lisa '!$E$4)/(LN(('Lisa '!$C$4-'Lisa '!$G$4)/('Lisa '!$E$4-'Lisa '!$G$4))))/49.8329)^Blad1!$E$107</f>
        <v>898.09878915285094</v>
      </c>
      <c r="E133" s="31">
        <f>Blad1!F132*((('Lisa '!$C$4-'Lisa '!$E$4)/(LN(('Lisa '!$C$4-'Lisa '!$G$4)/('Lisa '!$E$4-'Lisa '!$G$4))))/49.8329)^Blad1!$G$107</f>
        <v>1161.1040833406746</v>
      </c>
      <c r="F133" s="31">
        <f>Blad1!H132*((('Lisa '!$C$4-'Lisa '!$E$4)/(LN(('Lisa '!$C$4-'Lisa '!$G$4)/('Lisa '!$E$4-'Lisa '!$G$4))))/49.8329)^Blad1!$I$107</f>
        <v>1307.3079072813662</v>
      </c>
      <c r="G133" s="31">
        <f>Blad1!J132*((('Lisa '!$C$4-'Lisa '!$E$4)/(LN(('Lisa '!$C$4-'Lisa '!$G$4)/('Lisa '!$E$4-'Lisa '!$G$4))))/49.8329)^Blad1!$K$107</f>
        <v>1660.3477205491531</v>
      </c>
      <c r="H133" s="31">
        <f>Blad1!L132*((('Lisa '!$C$4-'Lisa '!$E$4)/(LN(('Lisa '!$C$4-'Lisa '!$G$4)/('Lisa '!$E$4-'Lisa '!$G$4))))/49.8329)^Blad1!$M$107</f>
        <v>1953.1009844978344</v>
      </c>
      <c r="I133" s="31">
        <f>Blad1!N132*((('Lisa '!$C$4-'Lisa '!$E$4)/(LN(('Lisa '!$C$4-'Lisa '!$G$4)/('Lisa '!$E$4-'Lisa '!$G$4))))/49.8329)^Blad1!$O$107</f>
        <v>2728.5509893825142</v>
      </c>
      <c r="J133" s="31">
        <f>Blad1!P132*((('Lisa '!$C$4-'Lisa '!$E$4)/(LN(('Lisa '!$C$4-'Lisa '!$G$4)/('Lisa '!$E$4-'Lisa '!$G$4))))/49.8329)^Blad1!$Q$107</f>
        <v>3680.240797211638</v>
      </c>
    </row>
    <row r="134" spans="2:10" x14ac:dyDescent="0.2">
      <c r="B134" s="17">
        <v>4200</v>
      </c>
      <c r="C134" s="31">
        <f>Blad1!B133*((('Lisa '!$C$4-'Lisa '!$E$4)/(LN(('Lisa '!$C$4-'Lisa '!$G$4)/('Lisa '!$E$4-'Lisa '!$G$4))))/49.8329)^Blad1!$C$107</f>
        <v>650.38484770697903</v>
      </c>
      <c r="D134" s="31">
        <f>Blad1!D133*((('Lisa '!$C$4-'Lisa '!$E$4)/(LN(('Lisa '!$C$4-'Lisa '!$G$4)/('Lisa '!$E$4-'Lisa '!$G$4))))/49.8329)^Blad1!$E$107</f>
        <v>943.00372861049357</v>
      </c>
      <c r="E134" s="31">
        <f>Blad1!F133*((('Lisa '!$C$4-'Lisa '!$E$4)/(LN(('Lisa '!$C$4-'Lisa '!$G$4)/('Lisa '!$E$4-'Lisa '!$G$4))))/49.8329)^Blad1!$G$107</f>
        <v>1219.1592875077083</v>
      </c>
      <c r="F134" s="31">
        <f>Blad1!H133*((('Lisa '!$C$4-'Lisa '!$E$4)/(LN(('Lisa '!$C$4-'Lisa '!$G$4)/('Lisa '!$E$4-'Lisa '!$G$4))))/49.8329)^Blad1!$I$107</f>
        <v>1372.6733026454344</v>
      </c>
      <c r="G134" s="31">
        <f>Blad1!J133*((('Lisa '!$C$4-'Lisa '!$E$4)/(LN(('Lisa '!$C$4-'Lisa '!$G$4)/('Lisa '!$E$4-'Lisa '!$G$4))))/49.8329)^Blad1!$K$107</f>
        <v>1743.3651065766107</v>
      </c>
      <c r="H134" s="31">
        <f>Blad1!L133*((('Lisa '!$C$4-'Lisa '!$E$4)/(LN(('Lisa '!$C$4-'Lisa '!$G$4)/('Lisa '!$E$4-'Lisa '!$G$4))))/49.8329)^Blad1!$M$107</f>
        <v>2050.756033722726</v>
      </c>
      <c r="I134" s="31">
        <f>Blad1!N133*((('Lisa '!$C$4-'Lisa '!$E$4)/(LN(('Lisa '!$C$4-'Lisa '!$G$4)/('Lisa '!$E$4-'Lisa '!$G$4))))/49.8329)^Blad1!$O$107</f>
        <v>2864.9785388516398</v>
      </c>
      <c r="J134" s="31">
        <f>Blad1!P133*((('Lisa '!$C$4-'Lisa '!$E$4)/(LN(('Lisa '!$C$4-'Lisa '!$G$4)/('Lisa '!$E$4-'Lisa '!$G$4))))/49.8329)^Blad1!$Q$107</f>
        <v>3864.2528370722198</v>
      </c>
    </row>
    <row r="135" spans="2:10" x14ac:dyDescent="0.2">
      <c r="B135" s="17">
        <v>4400</v>
      </c>
      <c r="C135" s="31">
        <f>Blad1!B134*((('Lisa '!$C$4-'Lisa '!$E$4)/(LN(('Lisa '!$C$4-'Lisa '!$G$4)/('Lisa '!$E$4-'Lisa '!$G$4))))/49.8329)^Blad1!$C$107</f>
        <v>681.35555474064461</v>
      </c>
      <c r="D135" s="31">
        <f>Blad1!D134*((('Lisa '!$C$4-'Lisa '!$E$4)/(LN(('Lisa '!$C$4-'Lisa '!$G$4)/('Lisa '!$E$4-'Lisa '!$G$4))))/49.8329)^Blad1!$E$107</f>
        <v>987.90866806813597</v>
      </c>
      <c r="E135" s="31">
        <f>Blad1!F134*((('Lisa '!$C$4-'Lisa '!$E$4)/(LN(('Lisa '!$C$4-'Lisa '!$G$4)/('Lisa '!$E$4-'Lisa '!$G$4))))/49.8329)^Blad1!$G$107</f>
        <v>1277.214491674742</v>
      </c>
      <c r="F135" s="31">
        <f>Blad1!H134*((('Lisa '!$C$4-'Lisa '!$E$4)/(LN(('Lisa '!$C$4-'Lisa '!$G$4)/('Lisa '!$E$4-'Lisa '!$G$4))))/49.8329)^Blad1!$I$107</f>
        <v>1438.0386980095027</v>
      </c>
      <c r="G135" s="31">
        <f>Blad1!J134*((('Lisa '!$C$4-'Lisa '!$E$4)/(LN(('Lisa '!$C$4-'Lisa '!$G$4)/('Lisa '!$E$4-'Lisa '!$G$4))))/49.8329)^Blad1!$K$107</f>
        <v>1826.3824926040684</v>
      </c>
      <c r="H135" s="31">
        <f>Blad1!L134*((('Lisa '!$C$4-'Lisa '!$E$4)/(LN(('Lisa '!$C$4-'Lisa '!$G$4)/('Lisa '!$E$4-'Lisa '!$G$4))))/49.8329)^Blad1!$M$107</f>
        <v>2148.4110829476181</v>
      </c>
      <c r="I135" s="31">
        <f>Blad1!N134*((('Lisa '!$C$4-'Lisa '!$E$4)/(LN(('Lisa '!$C$4-'Lisa '!$G$4)/('Lisa '!$E$4-'Lisa '!$G$4))))/49.8329)^Blad1!$O$107</f>
        <v>3001.4060883207658</v>
      </c>
      <c r="J135" s="31">
        <f>Blad1!P134*((('Lisa '!$C$4-'Lisa '!$E$4)/(LN(('Lisa '!$C$4-'Lisa '!$G$4)/('Lisa '!$E$4-'Lisa '!$G$4))))/49.8329)^Blad1!$Q$107</f>
        <v>4048.2648769328021</v>
      </c>
    </row>
    <row r="136" spans="2:10" x14ac:dyDescent="0.2">
      <c r="B136" s="17">
        <v>4600</v>
      </c>
      <c r="C136" s="31">
        <f>Blad1!B135*((('Lisa '!$C$4-'Lisa '!$E$4)/(LN(('Lisa '!$C$4-'Lisa '!$G$4)/('Lisa '!$E$4-'Lisa '!$G$4))))/49.8329)^Blad1!$C$107</f>
        <v>712.32626177431041</v>
      </c>
      <c r="D136" s="31">
        <f>Blad1!D135*((('Lisa '!$C$4-'Lisa '!$E$4)/(LN(('Lisa '!$C$4-'Lisa '!$G$4)/('Lisa '!$E$4-'Lisa '!$G$4))))/49.8329)^Blad1!$E$107</f>
        <v>1032.8136075257785</v>
      </c>
      <c r="E136" s="31">
        <f>Blad1!F135*((('Lisa '!$C$4-'Lisa '!$E$4)/(LN(('Lisa '!$C$4-'Lisa '!$G$4)/('Lisa '!$E$4-'Lisa '!$G$4))))/49.8329)^Blad1!$G$107</f>
        <v>1335.269695841776</v>
      </c>
      <c r="F136" s="31">
        <f>Blad1!H135*((('Lisa '!$C$4-'Lisa '!$E$4)/(LN(('Lisa '!$C$4-'Lisa '!$G$4)/('Lisa '!$E$4-'Lisa '!$G$4))))/49.8329)^Blad1!$I$107</f>
        <v>1503.4040933735714</v>
      </c>
      <c r="G136" s="31">
        <f>Blad1!J135*((('Lisa '!$C$4-'Lisa '!$E$4)/(LN(('Lisa '!$C$4-'Lisa '!$G$4)/('Lisa '!$E$4-'Lisa '!$G$4))))/49.8329)^Blad1!$K$107</f>
        <v>1909.399878631526</v>
      </c>
      <c r="H136" s="31">
        <f>Blad1!L135*((('Lisa '!$C$4-'Lisa '!$E$4)/(LN(('Lisa '!$C$4-'Lisa '!$G$4)/('Lisa '!$E$4-'Lisa '!$G$4))))/49.8329)^Blad1!$M$107</f>
        <v>2246.0661321725092</v>
      </c>
      <c r="I136" s="31">
        <f>Blad1!N135*((('Lisa '!$C$4-'Lisa '!$E$4)/(LN(('Lisa '!$C$4-'Lisa '!$G$4)/('Lisa '!$E$4-'Lisa '!$G$4))))/49.8329)^Blad1!$O$107</f>
        <v>3137.8336377898913</v>
      </c>
      <c r="J136" s="31">
        <f>Blad1!P135*((('Lisa '!$C$4-'Lisa '!$E$4)/(LN(('Lisa '!$C$4-'Lisa '!$G$4)/('Lisa '!$E$4-'Lisa '!$G$4))))/49.8329)^Blad1!$Q$107</f>
        <v>4232.276916793383</v>
      </c>
    </row>
    <row r="137" spans="2:10" x14ac:dyDescent="0.2">
      <c r="B137" s="17">
        <v>4800</v>
      </c>
      <c r="C137" s="31">
        <f>Blad1!B136*((('Lisa '!$C$4-'Lisa '!$E$4)/(LN(('Lisa '!$C$4-'Lisa '!$G$4)/('Lisa '!$E$4-'Lisa '!$G$4))))/49.8329)^Blad1!$C$107</f>
        <v>743.29696880797599</v>
      </c>
      <c r="D137" s="31">
        <f>Blad1!D136*((('Lisa '!$C$4-'Lisa '!$E$4)/(LN(('Lisa '!$C$4-'Lisa '!$G$4)/('Lisa '!$E$4-'Lisa '!$G$4))))/49.8329)^Blad1!$E$107</f>
        <v>1077.718546983421</v>
      </c>
      <c r="E137" s="31">
        <f>Blad1!F136*((('Lisa '!$C$4-'Lisa '!$E$4)/(LN(('Lisa '!$C$4-'Lisa '!$G$4)/('Lisa '!$E$4-'Lisa '!$G$4))))/49.8329)^Blad1!$G$107</f>
        <v>1393.3249000088097</v>
      </c>
      <c r="F137" s="31">
        <f>Blad1!H136*((('Lisa '!$C$4-'Lisa '!$E$4)/(LN(('Lisa '!$C$4-'Lisa '!$G$4)/('Lisa '!$E$4-'Lisa '!$G$4))))/49.8329)^Blad1!$I$107</f>
        <v>1568.7694887376397</v>
      </c>
      <c r="G137" s="31">
        <f>Blad1!J136*((('Lisa '!$C$4-'Lisa '!$E$4)/(LN(('Lisa '!$C$4-'Lisa '!$G$4)/('Lisa '!$E$4-'Lisa '!$G$4))))/49.8329)^Blad1!$K$107</f>
        <v>1992.4172646589836</v>
      </c>
      <c r="H137" s="31">
        <f>Blad1!L136*((('Lisa '!$C$4-'Lisa '!$E$4)/(LN(('Lisa '!$C$4-'Lisa '!$G$4)/('Lisa '!$E$4-'Lisa '!$G$4))))/49.8329)^Blad1!$M$107</f>
        <v>2343.7211813974013</v>
      </c>
      <c r="I137" s="31">
        <f>Blad1!N136*((('Lisa '!$C$4-'Lisa '!$E$4)/(LN(('Lisa '!$C$4-'Lisa '!$G$4)/('Lisa '!$E$4-'Lisa '!$G$4))))/49.8329)^Blad1!$O$107</f>
        <v>3274.2611872590169</v>
      </c>
      <c r="J137" s="31">
        <f>Blad1!P136*((('Lisa '!$C$4-'Lisa '!$E$4)/(LN(('Lisa '!$C$4-'Lisa '!$G$4)/('Lisa '!$E$4-'Lisa '!$G$4))))/49.8329)^Blad1!$Q$107</f>
        <v>4416.2889566539652</v>
      </c>
    </row>
    <row r="138" spans="2:10" x14ac:dyDescent="0.2">
      <c r="B138" s="17">
        <v>5000</v>
      </c>
      <c r="C138" s="31">
        <f>Blad1!B137*((('Lisa '!$C$4-'Lisa '!$E$4)/(LN(('Lisa '!$C$4-'Lisa '!$G$4)/('Lisa '!$E$4-'Lisa '!$G$4))))/49.8329)^Blad1!$C$107</f>
        <v>774.26767584164168</v>
      </c>
      <c r="D138" s="31">
        <f>Blad1!D137*((('Lisa '!$C$4-'Lisa '!$E$4)/(LN(('Lisa '!$C$4-'Lisa '!$G$4)/('Lisa '!$E$4-'Lisa '!$G$4))))/49.8329)^Blad1!$E$107</f>
        <v>1122.6234864410637</v>
      </c>
      <c r="E138" s="31">
        <f>Blad1!F137*((('Lisa '!$C$4-'Lisa '!$E$4)/(LN(('Lisa '!$C$4-'Lisa '!$G$4)/('Lisa '!$E$4-'Lisa '!$G$4))))/49.8329)^Blad1!$G$107</f>
        <v>1451.3801041758431</v>
      </c>
      <c r="F138" s="31">
        <f>Blad1!H137*((('Lisa '!$C$4-'Lisa '!$E$4)/(LN(('Lisa '!$C$4-'Lisa '!$G$4)/('Lisa '!$E$4-'Lisa '!$G$4))))/49.8329)^Blad1!$I$107</f>
        <v>1634.1348841017079</v>
      </c>
      <c r="G138" s="31">
        <f>Blad1!J137*((('Lisa '!$C$4-'Lisa '!$E$4)/(LN(('Lisa '!$C$4-'Lisa '!$G$4)/('Lisa '!$E$4-'Lisa '!$G$4))))/49.8329)^Blad1!$K$107</f>
        <v>2075.4346506864413</v>
      </c>
      <c r="H138" s="31">
        <f>Blad1!L137*((('Lisa '!$C$4-'Lisa '!$E$4)/(LN(('Lisa '!$C$4-'Lisa '!$G$4)/('Lisa '!$E$4-'Lisa '!$G$4))))/49.8329)^Blad1!$M$107</f>
        <v>2441.376230622293</v>
      </c>
      <c r="I138" s="31">
        <f>Blad1!N137*((('Lisa '!$C$4-'Lisa '!$E$4)/(LN(('Lisa '!$C$4-'Lisa '!$G$4)/('Lisa '!$E$4-'Lisa '!$G$4))))/49.8329)^Blad1!$O$107</f>
        <v>3410.6887367281429</v>
      </c>
      <c r="J138" s="31">
        <f>Blad1!P137*((('Lisa '!$C$4-'Lisa '!$E$4)/(LN(('Lisa '!$C$4-'Lisa '!$G$4)/('Lisa '!$E$4-'Lisa '!$G$4))))/49.8329)^Blad1!$Q$107</f>
        <v>4600.3009965145475</v>
      </c>
    </row>
    <row r="139" spans="2:10" x14ac:dyDescent="0.2">
      <c r="B139" s="17">
        <v>5200</v>
      </c>
      <c r="C139" s="31">
        <f>Blad1!B138*((('Lisa '!$C$4-'Lisa '!$E$4)/(LN(('Lisa '!$C$4-'Lisa '!$G$4)/('Lisa '!$E$4-'Lisa '!$G$4))))/49.8329)^Blad1!$C$107</f>
        <v>805.23838287530737</v>
      </c>
      <c r="D139" s="31">
        <f>Blad1!D138*((('Lisa '!$C$4-'Lisa '!$E$4)/(LN(('Lisa '!$C$4-'Lisa '!$G$4)/('Lisa '!$E$4-'Lisa '!$G$4))))/49.8329)^Blad1!$E$107</f>
        <v>1167.5284258987062</v>
      </c>
      <c r="E139" s="31">
        <f>Blad1!F138*((('Lisa '!$C$4-'Lisa '!$E$4)/(LN(('Lisa '!$C$4-'Lisa '!$G$4)/('Lisa '!$E$4-'Lisa '!$G$4))))/49.8329)^Blad1!$G$107</f>
        <v>1509.4353083428769</v>
      </c>
      <c r="F139" s="31">
        <f>Blad1!H138*((('Lisa '!$C$4-'Lisa '!$E$4)/(LN(('Lisa '!$C$4-'Lisa '!$G$4)/('Lisa '!$E$4-'Lisa '!$G$4))))/49.8329)^Blad1!$I$107</f>
        <v>1699.5002794657762</v>
      </c>
      <c r="G139" s="31">
        <f>Blad1!J138*((('Lisa '!$C$4-'Lisa '!$E$4)/(LN(('Lisa '!$C$4-'Lisa '!$G$4)/('Lisa '!$E$4-'Lisa '!$G$4))))/49.8329)^Blad1!$K$107</f>
        <v>2158.4520367138989</v>
      </c>
      <c r="H139" s="31">
        <f>Blad1!L138*((('Lisa '!$C$4-'Lisa '!$E$4)/(LN(('Lisa '!$C$4-'Lisa '!$G$4)/('Lisa '!$E$4-'Lisa '!$G$4))))/49.8329)^Blad1!$M$107</f>
        <v>2539.0312798471846</v>
      </c>
      <c r="I139" s="31">
        <f>Blad1!N138*((('Lisa '!$C$4-'Lisa '!$E$4)/(LN(('Lisa '!$C$4-'Lisa '!$G$4)/('Lisa '!$E$4-'Lisa '!$G$4))))/49.8329)^Blad1!$O$107</f>
        <v>3547.1162861972684</v>
      </c>
      <c r="J139" s="31">
        <f>Blad1!P138*((('Lisa '!$C$4-'Lisa '!$E$4)/(LN(('Lisa '!$C$4-'Lisa '!$G$4)/('Lisa '!$E$4-'Lisa '!$G$4))))/49.8329)^Blad1!$Q$107</f>
        <v>4784.3130363751288</v>
      </c>
    </row>
    <row r="140" spans="2:10" x14ac:dyDescent="0.2">
      <c r="B140" s="17">
        <v>5400</v>
      </c>
      <c r="C140" s="31">
        <f>Blad1!B139*((('Lisa '!$C$4-'Lisa '!$E$4)/(LN(('Lisa '!$C$4-'Lisa '!$G$4)/('Lisa '!$E$4-'Lisa '!$G$4))))/49.8329)^Blad1!$C$107</f>
        <v>836.20908990897294</v>
      </c>
      <c r="D140" s="31">
        <f>Blad1!D139*((('Lisa '!$C$4-'Lisa '!$E$4)/(LN(('Lisa '!$C$4-'Lisa '!$G$4)/('Lisa '!$E$4-'Lisa '!$G$4))))/49.8329)^Blad1!$E$107</f>
        <v>1212.4333653563488</v>
      </c>
      <c r="E140" s="31">
        <f>Blad1!F139*((('Lisa '!$C$4-'Lisa '!$E$4)/(LN(('Lisa '!$C$4-'Lisa '!$G$4)/('Lisa '!$E$4-'Lisa '!$G$4))))/49.8329)^Blad1!$G$107</f>
        <v>1567.4905125099106</v>
      </c>
      <c r="F140" s="31">
        <f>Blad1!H139*((('Lisa '!$C$4-'Lisa '!$E$4)/(LN(('Lisa '!$C$4-'Lisa '!$G$4)/('Lisa '!$E$4-'Lisa '!$G$4))))/49.8329)^Blad1!$I$107</f>
        <v>1764.8656748298445</v>
      </c>
      <c r="G140" s="31">
        <f>Blad1!J139*((('Lisa '!$C$4-'Lisa '!$E$4)/(LN(('Lisa '!$C$4-'Lisa '!$G$4)/('Lisa '!$E$4-'Lisa '!$G$4))))/49.8329)^Blad1!$K$107</f>
        <v>2241.4694227413565</v>
      </c>
      <c r="H140" s="31">
        <f>Blad1!L139*((('Lisa '!$C$4-'Lisa '!$E$4)/(LN(('Lisa '!$C$4-'Lisa '!$G$4)/('Lisa '!$E$4-'Lisa '!$G$4))))/49.8329)^Blad1!$M$107</f>
        <v>2636.6863290720767</v>
      </c>
      <c r="I140" s="31">
        <f>Blad1!N139*((('Lisa '!$C$4-'Lisa '!$E$4)/(LN(('Lisa '!$C$4-'Lisa '!$G$4)/('Lisa '!$E$4-'Lisa '!$G$4))))/49.8329)^Blad1!$O$107</f>
        <v>3683.543835666394</v>
      </c>
      <c r="J140" s="31">
        <f>Blad1!P139*((('Lisa '!$C$4-'Lisa '!$E$4)/(LN(('Lisa '!$C$4-'Lisa '!$G$4)/('Lisa '!$E$4-'Lisa '!$G$4))))/49.8329)^Blad1!$Q$107</f>
        <v>4968.3250762357111</v>
      </c>
    </row>
    <row r="141" spans="2:10" x14ac:dyDescent="0.2">
      <c r="B141" s="17">
        <v>5600</v>
      </c>
      <c r="C141" s="31">
        <f>Blad1!B140*((('Lisa '!$C$4-'Lisa '!$E$4)/(LN(('Lisa '!$C$4-'Lisa '!$G$4)/('Lisa '!$E$4-'Lisa '!$G$4))))/49.8329)^Blad1!$C$107</f>
        <v>867.17979694263875</v>
      </c>
      <c r="D141" s="31">
        <f>Blad1!D140*((('Lisa '!$C$4-'Lisa '!$E$4)/(LN(('Lisa '!$C$4-'Lisa '!$G$4)/('Lisa '!$E$4-'Lisa '!$G$4))))/49.8329)^Blad1!$E$107</f>
        <v>1257.3383048139913</v>
      </c>
      <c r="E141" s="31">
        <f>Blad1!F140*((('Lisa '!$C$4-'Lisa '!$E$4)/(LN(('Lisa '!$C$4-'Lisa '!$G$4)/('Lisa '!$E$4-'Lisa '!$G$4))))/49.8329)^Blad1!$G$107</f>
        <v>1625.5457166769445</v>
      </c>
      <c r="F141" s="31">
        <f>Blad1!H140*((('Lisa '!$C$4-'Lisa '!$E$4)/(LN(('Lisa '!$C$4-'Lisa '!$G$4)/('Lisa '!$E$4-'Lisa '!$G$4))))/49.8329)^Blad1!$I$107</f>
        <v>1830.231070193913</v>
      </c>
      <c r="G141" s="31">
        <f>Blad1!J140*((('Lisa '!$C$4-'Lisa '!$E$4)/(LN(('Lisa '!$C$4-'Lisa '!$G$4)/('Lisa '!$E$4-'Lisa '!$G$4))))/49.8329)^Blad1!$K$107</f>
        <v>2324.4868087688142</v>
      </c>
      <c r="H141" s="31">
        <f>Blad1!L140*((('Lisa '!$C$4-'Lisa '!$E$4)/(LN(('Lisa '!$C$4-'Lisa '!$G$4)/('Lisa '!$E$4-'Lisa '!$G$4))))/49.8329)^Blad1!$M$107</f>
        <v>2734.3413782969678</v>
      </c>
      <c r="I141" s="31">
        <f>Blad1!N140*((('Lisa '!$C$4-'Lisa '!$E$4)/(LN(('Lisa '!$C$4-'Lisa '!$G$4)/('Lisa '!$E$4-'Lisa '!$G$4))))/49.8329)^Blad1!$O$107</f>
        <v>3819.97138513552</v>
      </c>
      <c r="J141" s="31">
        <f>Blad1!P140*((('Lisa '!$C$4-'Lisa '!$E$4)/(LN(('Lisa '!$C$4-'Lisa '!$G$4)/('Lisa '!$E$4-'Lisa '!$G$4))))/49.8329)^Blad1!$Q$107</f>
        <v>5152.3371160962924</v>
      </c>
    </row>
    <row r="142" spans="2:10" x14ac:dyDescent="0.2">
      <c r="B142" s="17">
        <v>5800</v>
      </c>
      <c r="C142" s="31">
        <f>Blad1!B141*((('Lisa '!$C$4-'Lisa '!$E$4)/(LN(('Lisa '!$C$4-'Lisa '!$G$4)/('Lisa '!$E$4-'Lisa '!$G$4))))/49.8329)^Blad1!$C$107</f>
        <v>898.15050397630432</v>
      </c>
      <c r="D142" s="31">
        <f>Blad1!D141*((('Lisa '!$C$4-'Lisa '!$E$4)/(LN(('Lisa '!$C$4-'Lisa '!$G$4)/('Lisa '!$E$4-'Lisa '!$G$4))))/49.8329)^Blad1!$E$107</f>
        <v>1302.2432442716338</v>
      </c>
      <c r="E142" s="31">
        <f>Blad1!F141*((('Lisa '!$C$4-'Lisa '!$E$4)/(LN(('Lisa '!$C$4-'Lisa '!$G$4)/('Lisa '!$E$4-'Lisa '!$G$4))))/49.8329)^Blad1!$G$107</f>
        <v>1683.6009208439782</v>
      </c>
      <c r="F142" s="31">
        <f>Blad1!H141*((('Lisa '!$C$4-'Lisa '!$E$4)/(LN(('Lisa '!$C$4-'Lisa '!$G$4)/('Lisa '!$E$4-'Lisa '!$G$4))))/49.8329)^Blad1!$I$107</f>
        <v>1895.5964655579812</v>
      </c>
      <c r="G142" s="31">
        <f>Blad1!J141*((('Lisa '!$C$4-'Lisa '!$E$4)/(LN(('Lisa '!$C$4-'Lisa '!$G$4)/('Lisa '!$E$4-'Lisa '!$G$4))))/49.8329)^Blad1!$K$107</f>
        <v>2407.5041947962723</v>
      </c>
      <c r="H142" s="31">
        <f>Blad1!L141*((('Lisa '!$C$4-'Lisa '!$E$4)/(LN(('Lisa '!$C$4-'Lisa '!$G$4)/('Lisa '!$E$4-'Lisa '!$G$4))))/49.8329)^Blad1!$M$107</f>
        <v>2831.9964275218599</v>
      </c>
      <c r="I142" s="31">
        <f>Blad1!N141*((('Lisa '!$C$4-'Lisa '!$E$4)/(LN(('Lisa '!$C$4-'Lisa '!$G$4)/('Lisa '!$E$4-'Lisa '!$G$4))))/49.8329)^Blad1!$O$107</f>
        <v>3956.3989346046455</v>
      </c>
      <c r="J142" s="31">
        <f>Blad1!P141*((('Lisa '!$C$4-'Lisa '!$E$4)/(LN(('Lisa '!$C$4-'Lisa '!$G$4)/('Lisa '!$E$4-'Lisa '!$G$4))))/49.8329)^Blad1!$Q$107</f>
        <v>5336.3491559568756</v>
      </c>
    </row>
    <row r="143" spans="2:10" x14ac:dyDescent="0.2">
      <c r="B143" s="17">
        <v>6000</v>
      </c>
      <c r="C143" s="31">
        <f>Blad1!B142*((('Lisa '!$C$4-'Lisa '!$E$4)/(LN(('Lisa '!$C$4-'Lisa '!$G$4)/('Lisa '!$E$4-'Lisa '!$G$4))))/49.8329)^Blad1!$C$107</f>
        <v>929.12121100997001</v>
      </c>
      <c r="D143" s="31">
        <f>Blad1!D142*((('Lisa '!$C$4-'Lisa '!$E$4)/(LN(('Lisa '!$C$4-'Lisa '!$G$4)/('Lisa '!$E$4-'Lisa '!$G$4))))/49.8329)^Blad1!$E$107</f>
        <v>1347.1481837292763</v>
      </c>
      <c r="E143" s="31">
        <f>Blad1!F142*((('Lisa '!$C$4-'Lisa '!$E$4)/(LN(('Lisa '!$C$4-'Lisa '!$G$4)/('Lisa '!$E$4-'Lisa '!$G$4))))/49.8329)^Blad1!$G$107</f>
        <v>1741.6561250110119</v>
      </c>
      <c r="F143" s="31">
        <f>Blad1!H142*((('Lisa '!$C$4-'Lisa '!$E$4)/(LN(('Lisa '!$C$4-'Lisa '!$G$4)/('Lisa '!$E$4-'Lisa '!$G$4))))/49.8329)^Blad1!$I$107</f>
        <v>1960.9618609220495</v>
      </c>
      <c r="G143" s="31">
        <f>Blad1!J142*((('Lisa '!$C$4-'Lisa '!$E$4)/(LN(('Lisa '!$C$4-'Lisa '!$G$4)/('Lisa '!$E$4-'Lisa '!$G$4))))/49.8329)^Blad1!$K$107</f>
        <v>2490.5215808237294</v>
      </c>
      <c r="H143" s="31">
        <f>Blad1!L142*((('Lisa '!$C$4-'Lisa '!$E$4)/(LN(('Lisa '!$C$4-'Lisa '!$G$4)/('Lisa '!$E$4-'Lisa '!$G$4))))/49.8329)^Blad1!$M$107</f>
        <v>2929.6514767467515</v>
      </c>
      <c r="I143" s="31">
        <f>Blad1!N142*((('Lisa '!$C$4-'Lisa '!$E$4)/(LN(('Lisa '!$C$4-'Lisa '!$G$4)/('Lisa '!$E$4-'Lisa '!$G$4))))/49.8329)^Blad1!$O$107</f>
        <v>4092.8264840737711</v>
      </c>
      <c r="J143" s="31">
        <f>Blad1!P142*((('Lisa '!$C$4-'Lisa '!$E$4)/(LN(('Lisa '!$C$4-'Lisa '!$G$4)/('Lisa '!$E$4-'Lisa '!$G$4))))/49.8329)^Blad1!$Q$107</f>
        <v>5520.361195817457</v>
      </c>
    </row>
    <row r="144" spans="2:10" x14ac:dyDescent="0.2">
      <c r="B144" s="42"/>
      <c r="C144" s="36"/>
      <c r="D144" s="36"/>
      <c r="E144" s="36"/>
      <c r="F144" s="36"/>
      <c r="G144" s="36"/>
    </row>
    <row r="145" spans="2:21" ht="30" hidden="1" customHeight="1" x14ac:dyDescent="0.2"/>
    <row r="146" spans="2:21" hidden="1" x14ac:dyDescent="0.2"/>
    <row r="147" spans="2:21" hidden="1" x14ac:dyDescent="0.2"/>
    <row r="148" spans="2:21" hidden="1" x14ac:dyDescent="0.2"/>
    <row r="149" spans="2:21" hidden="1" x14ac:dyDescent="0.2"/>
    <row r="150" spans="2:21" ht="20.100000000000001" customHeight="1" x14ac:dyDescent="0.35">
      <c r="B150" s="91" t="s">
        <v>21</v>
      </c>
      <c r="C150" s="92"/>
      <c r="D150" s="92"/>
      <c r="E150" s="92"/>
      <c r="F150" s="92"/>
      <c r="G150" s="92"/>
      <c r="H150" s="92"/>
      <c r="I150" s="92"/>
      <c r="J150" s="92"/>
    </row>
    <row r="151" spans="2:21" ht="20.100000000000001" customHeight="1" x14ac:dyDescent="0.2">
      <c r="B151" s="27"/>
      <c r="C151" s="97" t="s">
        <v>6</v>
      </c>
      <c r="D151" s="97"/>
      <c r="E151" s="97"/>
      <c r="F151" s="97"/>
      <c r="G151" s="97"/>
      <c r="H151" s="97"/>
      <c r="I151" s="97"/>
      <c r="J151" s="97"/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2:21" ht="20.100000000000001" customHeight="1" x14ac:dyDescent="0.2">
      <c r="B152" s="76" t="s">
        <v>18</v>
      </c>
      <c r="C152" s="29">
        <v>10</v>
      </c>
      <c r="D152" s="29">
        <v>11</v>
      </c>
      <c r="E152" s="29">
        <v>20</v>
      </c>
      <c r="F152" s="29">
        <v>21</v>
      </c>
      <c r="G152" s="29">
        <v>22</v>
      </c>
      <c r="H152" s="46">
        <v>32</v>
      </c>
      <c r="I152" s="69">
        <v>43</v>
      </c>
      <c r="J152" s="69">
        <v>54</v>
      </c>
      <c r="L152" s="18"/>
      <c r="M152" s="72"/>
      <c r="N152" s="72"/>
      <c r="O152" s="72"/>
      <c r="P152" s="72"/>
      <c r="Q152" s="72"/>
      <c r="R152" s="71"/>
      <c r="S152" s="71"/>
      <c r="T152" s="71"/>
      <c r="U152" s="18"/>
    </row>
    <row r="153" spans="2:21" x14ac:dyDescent="0.2">
      <c r="B153" s="16">
        <v>400</v>
      </c>
      <c r="C153" s="31">
        <f>Blad1!B147*((('Lisa '!$C$4-'Lisa '!$E$4)/(LN(('Lisa '!$C$4-'Lisa '!$G$4)/('Lisa '!$E$4-'Lisa '!$G$4))))/49.8329)^Blad1!$C$153</f>
        <v>77.819554766909334</v>
      </c>
      <c r="D153" s="31">
        <f>Blad1!D147*((('Lisa '!$C$4-'Lisa '!$E$4)/(LN(('Lisa '!$C$4-'Lisa '!$G$4)/('Lisa '!$E$4-'Lisa '!$G$4))))/49.8329)^Blad1!$E$153</f>
        <v>105.92420605911371</v>
      </c>
      <c r="E153" s="31">
        <f>Blad1!F147*((('Lisa '!$C$4-'Lisa '!$E$4)/(LN(('Lisa '!$C$4-'Lisa '!$G$4)/('Lisa '!$E$4-'Lisa '!$G$4))))/49.8329)^Blad1!$G$153</f>
        <v>140.1930837082671</v>
      </c>
      <c r="F153" s="31">
        <f>Blad1!H147*((('Lisa '!$C$4-'Lisa '!$E$4)/(LN(('Lisa '!$C$4-'Lisa '!$G$4)/('Lisa '!$E$4-'Lisa '!$G$4))))/49.8329)^Blad1!$I$153</f>
        <v>159.08523359494126</v>
      </c>
      <c r="G153" s="31">
        <f>Blad1!J147*((('Lisa '!$C$4-'Lisa '!$E$4)/(LN(('Lisa '!$C$4-'Lisa '!$G$4)/('Lisa '!$E$4-'Lisa '!$G$4))))/49.8329)^Blad1!$K$153</f>
        <v>199.32067840528146</v>
      </c>
      <c r="H153" s="31">
        <f>Blad1!L147*((('Lisa '!$C$4-'Lisa '!$E$4)/(LN(('Lisa '!$C$4-'Lisa '!$G$4)/('Lisa '!$E$4-'Lisa '!$G$4))))/49.8329)^Blad1!$M$153</f>
        <v>248.00890862079655</v>
      </c>
      <c r="I153" s="31">
        <f>Blad1!N147*((('Lisa '!$C$4-'Lisa '!$E$4)/(LN(('Lisa '!$C$4-'Lisa '!$G$4)/('Lisa '!$E$4-'Lisa '!$G$4))))/49.8329)^Blad1!$O$153</f>
        <v>348.2086488997337</v>
      </c>
      <c r="J153" s="31">
        <f>Blad1!P147*((('Lisa '!$C$4-'Lisa '!$E$4)/(LN(('Lisa '!$C$4-'Lisa '!$G$4)/('Lisa '!$E$4-'Lisa '!$G$4))))/49.8329)^Blad1!$Q$153</f>
        <v>445.82854111585453</v>
      </c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2:21" x14ac:dyDescent="0.2">
      <c r="B154" s="17">
        <v>500</v>
      </c>
      <c r="C154" s="31">
        <f>Blad1!B148*((('Lisa '!$C$4-'Lisa '!$E$4)/(LN(('Lisa '!$C$4-'Lisa '!$G$4)/('Lisa '!$E$4-'Lisa '!$G$4))))/49.8329)^Blad1!$C$153</f>
        <v>97.274443458636668</v>
      </c>
      <c r="D154" s="31">
        <f>Blad1!D148*((('Lisa '!$C$4-'Lisa '!$E$4)/(LN(('Lisa '!$C$4-'Lisa '!$G$4)/('Lisa '!$E$4-'Lisa '!$G$4))))/49.8329)^Blad1!$E$153</f>
        <v>132.40525757389213</v>
      </c>
      <c r="E154" s="31">
        <f>Blad1!F148*((('Lisa '!$C$4-'Lisa '!$E$4)/(LN(('Lisa '!$C$4-'Lisa '!$G$4)/('Lisa '!$E$4-'Lisa '!$G$4))))/49.8329)^Blad1!$G$153</f>
        <v>175.24135463533386</v>
      </c>
      <c r="F154" s="31">
        <f>Blad1!H148*((('Lisa '!$C$4-'Lisa '!$E$4)/(LN(('Lisa '!$C$4-'Lisa '!$G$4)/('Lisa '!$E$4-'Lisa '!$G$4))))/49.8329)^Blad1!$I$153</f>
        <v>198.85654199367656</v>
      </c>
      <c r="G154" s="31">
        <f>Blad1!J148*((('Lisa '!$C$4-'Lisa '!$E$4)/(LN(('Lisa '!$C$4-'Lisa '!$G$4)/('Lisa '!$E$4-'Lisa '!$G$4))))/49.8329)^Blad1!$K$153</f>
        <v>249.15084800660182</v>
      </c>
      <c r="H154" s="31">
        <f>Blad1!L148*((('Lisa '!$C$4-'Lisa '!$E$4)/(LN(('Lisa '!$C$4-'Lisa '!$G$4)/('Lisa '!$E$4-'Lisa '!$G$4))))/49.8329)^Blad1!$M$153</f>
        <v>310.01113577599568</v>
      </c>
      <c r="I154" s="31">
        <f>Blad1!N148*((('Lisa '!$C$4-'Lisa '!$E$4)/(LN(('Lisa '!$C$4-'Lisa '!$G$4)/('Lisa '!$E$4-'Lisa '!$G$4))))/49.8329)^Blad1!$O$153</f>
        <v>435.2608111246671</v>
      </c>
      <c r="J154" s="31">
        <f>Blad1!P148*((('Lisa '!$C$4-'Lisa '!$E$4)/(LN(('Lisa '!$C$4-'Lisa '!$G$4)/('Lisa '!$E$4-'Lisa '!$G$4))))/49.8329)^Blad1!$Q$153</f>
        <v>557.2856763948181</v>
      </c>
    </row>
    <row r="155" spans="2:21" x14ac:dyDescent="0.2">
      <c r="B155" s="17">
        <v>600</v>
      </c>
      <c r="C155" s="31">
        <f>Blad1!B149*((('Lisa '!$C$4-'Lisa '!$E$4)/(LN(('Lisa '!$C$4-'Lisa '!$G$4)/('Lisa '!$E$4-'Lisa '!$G$4))))/49.8329)^Blad1!$C$153</f>
        <v>116.729332150364</v>
      </c>
      <c r="D155" s="31">
        <f>Blad1!D149*((('Lisa '!$C$4-'Lisa '!$E$4)/(LN(('Lisa '!$C$4-'Lisa '!$G$4)/('Lisa '!$E$4-'Lisa '!$G$4))))/49.8329)^Blad1!$E$153</f>
        <v>158.88630908867057</v>
      </c>
      <c r="E155" s="31">
        <f>Blad1!F149*((('Lisa '!$C$4-'Lisa '!$E$4)/(LN(('Lisa '!$C$4-'Lisa '!$G$4)/('Lisa '!$E$4-'Lisa '!$G$4))))/49.8329)^Blad1!$G$153</f>
        <v>210.28962556240066</v>
      </c>
      <c r="F155" s="31">
        <f>Blad1!H149*((('Lisa '!$C$4-'Lisa '!$E$4)/(LN(('Lisa '!$C$4-'Lisa '!$G$4)/('Lisa '!$E$4-'Lisa '!$G$4))))/49.8329)^Blad1!$I$153</f>
        <v>238.62785039241186</v>
      </c>
      <c r="G155" s="31">
        <f>Blad1!J149*((('Lisa '!$C$4-'Lisa '!$E$4)/(LN(('Lisa '!$C$4-'Lisa '!$G$4)/('Lisa '!$E$4-'Lisa '!$G$4))))/49.8329)^Blad1!$K$153</f>
        <v>298.98101760792224</v>
      </c>
      <c r="H155" s="31">
        <f>Blad1!L149*((('Lisa '!$C$4-'Lisa '!$E$4)/(LN(('Lisa '!$C$4-'Lisa '!$G$4)/('Lisa '!$E$4-'Lisa '!$G$4))))/49.8329)^Blad1!$M$153</f>
        <v>372.01336293119482</v>
      </c>
      <c r="I155" s="31">
        <f>Blad1!N149*((('Lisa '!$C$4-'Lisa '!$E$4)/(LN(('Lisa '!$C$4-'Lisa '!$G$4)/('Lisa '!$E$4-'Lisa '!$G$4))))/49.8329)^Blad1!$O$153</f>
        <v>522.3129733496005</v>
      </c>
      <c r="J155" s="31">
        <f>Blad1!P149*((('Lisa '!$C$4-'Lisa '!$E$4)/(LN(('Lisa '!$C$4-'Lisa '!$G$4)/('Lisa '!$E$4-'Lisa '!$G$4))))/49.8329)^Blad1!$Q$153</f>
        <v>668.74281167378183</v>
      </c>
    </row>
    <row r="156" spans="2:21" x14ac:dyDescent="0.2">
      <c r="B156" s="17">
        <v>700</v>
      </c>
      <c r="C156" s="31">
        <f>Blad1!B150*((('Lisa '!$C$4-'Lisa '!$E$4)/(LN(('Lisa '!$C$4-'Lisa '!$G$4)/('Lisa '!$E$4-'Lisa '!$G$4))))/49.8329)^Blad1!$C$153</f>
        <v>136.18422084209132</v>
      </c>
      <c r="D156" s="31">
        <f>Blad1!D150*((('Lisa '!$C$4-'Lisa '!$E$4)/(LN(('Lisa '!$C$4-'Lisa '!$G$4)/('Lisa '!$E$4-'Lisa '!$G$4))))/49.8329)^Blad1!$E$153</f>
        <v>185.36736060344899</v>
      </c>
      <c r="E156" s="31">
        <f>Blad1!F150*((('Lisa '!$C$4-'Lisa '!$E$4)/(LN(('Lisa '!$C$4-'Lisa '!$G$4)/('Lisa '!$E$4-'Lisa '!$G$4))))/49.8329)^Blad1!$G$153</f>
        <v>245.33789648946743</v>
      </c>
      <c r="F156" s="31">
        <f>Blad1!H150*((('Lisa '!$C$4-'Lisa '!$E$4)/(LN(('Lisa '!$C$4-'Lisa '!$G$4)/('Lisa '!$E$4-'Lisa '!$G$4))))/49.8329)^Blad1!$I$153</f>
        <v>278.39915879114716</v>
      </c>
      <c r="G156" s="31">
        <f>Blad1!J150*((('Lisa '!$C$4-'Lisa '!$E$4)/(LN(('Lisa '!$C$4-'Lisa '!$G$4)/('Lisa '!$E$4-'Lisa '!$G$4))))/49.8329)^Blad1!$K$153</f>
        <v>348.81118720924252</v>
      </c>
      <c r="H156" s="31">
        <f>Blad1!L150*((('Lisa '!$C$4-'Lisa '!$E$4)/(LN(('Lisa '!$C$4-'Lisa '!$G$4)/('Lisa '!$E$4-'Lisa '!$G$4))))/49.8329)^Blad1!$M$153</f>
        <v>434.01559008639396</v>
      </c>
      <c r="I156" s="31">
        <f>Blad1!N150*((('Lisa '!$C$4-'Lisa '!$E$4)/(LN(('Lisa '!$C$4-'Lisa '!$G$4)/('Lisa '!$E$4-'Lisa '!$G$4))))/49.8329)^Blad1!$O$153</f>
        <v>609.36513557453395</v>
      </c>
      <c r="J156" s="31">
        <f>Blad1!P150*((('Lisa '!$C$4-'Lisa '!$E$4)/(LN(('Lisa '!$C$4-'Lisa '!$G$4)/('Lisa '!$E$4-'Lisa '!$G$4))))/49.8329)^Blad1!$Q$153</f>
        <v>780.19994695274534</v>
      </c>
    </row>
    <row r="157" spans="2:21" x14ac:dyDescent="0.2">
      <c r="B157" s="17">
        <v>800</v>
      </c>
      <c r="C157" s="31">
        <f>Blad1!B151*((('Lisa '!$C$4-'Lisa '!$E$4)/(LN(('Lisa '!$C$4-'Lisa '!$G$4)/('Lisa '!$E$4-'Lisa '!$G$4))))/49.8329)^Blad1!$C$153</f>
        <v>155.63910953381867</v>
      </c>
      <c r="D157" s="31">
        <f>Blad1!D151*((('Lisa '!$C$4-'Lisa '!$E$4)/(LN(('Lisa '!$C$4-'Lisa '!$G$4)/('Lisa '!$E$4-'Lisa '!$G$4))))/49.8329)^Blad1!$E$153</f>
        <v>211.84841211822743</v>
      </c>
      <c r="E157" s="31">
        <f>Blad1!F151*((('Lisa '!$C$4-'Lisa '!$E$4)/(LN(('Lisa '!$C$4-'Lisa '!$G$4)/('Lisa '!$E$4-'Lisa '!$G$4))))/49.8329)^Blad1!$G$153</f>
        <v>280.38616741653419</v>
      </c>
      <c r="F157" s="31">
        <f>Blad1!H151*((('Lisa '!$C$4-'Lisa '!$E$4)/(LN(('Lisa '!$C$4-'Lisa '!$G$4)/('Lisa '!$E$4-'Lisa '!$G$4))))/49.8329)^Blad1!$I$153</f>
        <v>318.17046718988252</v>
      </c>
      <c r="G157" s="31">
        <f>Blad1!J151*((('Lisa '!$C$4-'Lisa '!$E$4)/(LN(('Lisa '!$C$4-'Lisa '!$G$4)/('Lisa '!$E$4-'Lisa '!$G$4))))/49.8329)^Blad1!$K$153</f>
        <v>398.64135681056291</v>
      </c>
      <c r="H157" s="31">
        <f>Blad1!L151*((('Lisa '!$C$4-'Lisa '!$E$4)/(LN(('Lisa '!$C$4-'Lisa '!$G$4)/('Lisa '!$E$4-'Lisa '!$G$4))))/49.8329)^Blad1!$M$153</f>
        <v>496.01781724159309</v>
      </c>
      <c r="I157" s="31">
        <f>Blad1!N151*((('Lisa '!$C$4-'Lisa '!$E$4)/(LN(('Lisa '!$C$4-'Lisa '!$G$4)/('Lisa '!$E$4-'Lisa '!$G$4))))/49.8329)^Blad1!$O$153</f>
        <v>696.41729779946741</v>
      </c>
      <c r="J157" s="31">
        <f>Blad1!P151*((('Lisa '!$C$4-'Lisa '!$E$4)/(LN(('Lisa '!$C$4-'Lisa '!$G$4)/('Lisa '!$E$4-'Lisa '!$G$4))))/49.8329)^Blad1!$Q$153</f>
        <v>891.65708223170907</v>
      </c>
    </row>
    <row r="158" spans="2:21" x14ac:dyDescent="0.2">
      <c r="B158" s="17">
        <v>900</v>
      </c>
      <c r="C158" s="31">
        <f>Blad1!B152*((('Lisa '!$C$4-'Lisa '!$E$4)/(LN(('Lisa '!$C$4-'Lisa '!$G$4)/('Lisa '!$E$4-'Lisa '!$G$4))))/49.8329)^Blad1!$C$153</f>
        <v>175.09399822554599</v>
      </c>
      <c r="D158" s="31">
        <f>Blad1!D152*((('Lisa '!$C$4-'Lisa '!$E$4)/(LN(('Lisa '!$C$4-'Lisa '!$G$4)/('Lisa '!$E$4-'Lisa '!$G$4))))/49.8329)^Blad1!$E$153</f>
        <v>238.32946363300584</v>
      </c>
      <c r="E158" s="31">
        <f>Blad1!F152*((('Lisa '!$C$4-'Lisa '!$E$4)/(LN(('Lisa '!$C$4-'Lisa '!$G$4)/('Lisa '!$E$4-'Lisa '!$G$4))))/49.8329)^Blad1!$G$153</f>
        <v>315.43443834360102</v>
      </c>
      <c r="F158" s="31">
        <f>Blad1!H152*((('Lisa '!$C$4-'Lisa '!$E$4)/(LN(('Lisa '!$C$4-'Lisa '!$G$4)/('Lisa '!$E$4-'Lisa '!$G$4))))/49.8329)^Blad1!$I$153</f>
        <v>357.94177558861782</v>
      </c>
      <c r="G158" s="31">
        <f>Blad1!J152*((('Lisa '!$C$4-'Lisa '!$E$4)/(LN(('Lisa '!$C$4-'Lisa '!$G$4)/('Lisa '!$E$4-'Lisa '!$G$4))))/49.8329)^Blad1!$K$153</f>
        <v>448.47152641188325</v>
      </c>
      <c r="H158" s="31">
        <f>Blad1!L152*((('Lisa '!$C$4-'Lisa '!$E$4)/(LN(('Lisa '!$C$4-'Lisa '!$G$4)/('Lisa '!$E$4-'Lisa '!$G$4))))/49.8329)^Blad1!$M$153</f>
        <v>558.02004439679217</v>
      </c>
      <c r="I158" s="31">
        <f>Blad1!N152*((('Lisa '!$C$4-'Lisa '!$E$4)/(LN(('Lisa '!$C$4-'Lisa '!$G$4)/('Lisa '!$E$4-'Lisa '!$G$4))))/49.8329)^Blad1!$O$153</f>
        <v>783.46946002440075</v>
      </c>
      <c r="J158" s="31">
        <f>Blad1!P152*((('Lisa '!$C$4-'Lisa '!$E$4)/(LN(('Lisa '!$C$4-'Lisa '!$G$4)/('Lisa '!$E$4-'Lisa '!$G$4))))/49.8329)^Blad1!$Q$153</f>
        <v>1003.1142175106726</v>
      </c>
    </row>
    <row r="159" spans="2:21" s="24" customFormat="1" x14ac:dyDescent="0.2">
      <c r="B159" s="17">
        <v>1000</v>
      </c>
      <c r="C159" s="39">
        <f>Blad1!B153*((('Lisa '!$C$4-'Lisa '!$E$4)/(LN(('Lisa '!$C$4-'Lisa '!$G$4)/('Lisa '!$E$4-'Lisa '!$G$4))))/49.8329)^Blad1!$C$153</f>
        <v>194.54888691727334</v>
      </c>
      <c r="D159" s="39">
        <f>Blad1!D153*((('Lisa '!$C$4-'Lisa '!$E$4)/(LN(('Lisa '!$C$4-'Lisa '!$G$4)/('Lisa '!$E$4-'Lisa '!$G$4))))/49.8329)^Blad1!$E$153</f>
        <v>264.81051514778426</v>
      </c>
      <c r="E159" s="39">
        <f>Blad1!F153*((('Lisa '!$C$4-'Lisa '!$E$4)/(LN(('Lisa '!$C$4-'Lisa '!$G$4)/('Lisa '!$E$4-'Lisa '!$G$4))))/49.8329)^Blad1!$G$153</f>
        <v>350.48270927066773</v>
      </c>
      <c r="F159" s="39">
        <f>Blad1!H153*((('Lisa '!$C$4-'Lisa '!$E$4)/(LN(('Lisa '!$C$4-'Lisa '!$G$4)/('Lisa '!$E$4-'Lisa '!$G$4))))/49.8329)^Blad1!$I$153</f>
        <v>397.71308398735312</v>
      </c>
      <c r="G159" s="39">
        <f>Blad1!J153*((('Lisa '!$C$4-'Lisa '!$E$4)/(LN(('Lisa '!$C$4-'Lisa '!$G$4)/('Lisa '!$E$4-'Lisa '!$G$4))))/49.8329)^Blad1!$K$153</f>
        <v>498.30169601320364</v>
      </c>
      <c r="H159" s="39">
        <f>Blad1!L153*((('Lisa '!$C$4-'Lisa '!$E$4)/(LN(('Lisa '!$C$4-'Lisa '!$G$4)/('Lisa '!$E$4-'Lisa '!$G$4))))/49.8329)^Blad1!$M$153</f>
        <v>620.02227155199137</v>
      </c>
      <c r="I159" s="39">
        <f>Blad1!N153*((('Lisa '!$C$4-'Lisa '!$E$4)/(LN(('Lisa '!$C$4-'Lisa '!$G$4)/('Lisa '!$E$4-'Lisa '!$G$4))))/49.8329)^Blad1!$O$153</f>
        <v>870.5216222493342</v>
      </c>
      <c r="J159" s="31">
        <f>Blad1!P153*((('Lisa '!$C$4-'Lisa '!$E$4)/(LN(('Lisa '!$C$4-'Lisa '!$G$4)/('Lisa '!$E$4-'Lisa '!$G$4))))/49.8329)^Blad1!$Q$153</f>
        <v>1114.5713527896362</v>
      </c>
      <c r="K159" s="48"/>
      <c r="M159" s="74"/>
    </row>
    <row r="160" spans="2:21" x14ac:dyDescent="0.2">
      <c r="B160" s="17">
        <v>1100</v>
      </c>
      <c r="C160" s="31">
        <f>Blad1!B154*((('Lisa '!$C$4-'Lisa '!$E$4)/(LN(('Lisa '!$C$4-'Lisa '!$G$4)/('Lisa '!$E$4-'Lisa '!$G$4))))/49.8329)^Blad1!$C$153</f>
        <v>214.00377560900068</v>
      </c>
      <c r="D160" s="31">
        <f>Blad1!D154*((('Lisa '!$C$4-'Lisa '!$E$4)/(LN(('Lisa '!$C$4-'Lisa '!$G$4)/('Lisa '!$E$4-'Lisa '!$G$4))))/49.8329)^Blad1!$E$153</f>
        <v>291.29156666256273</v>
      </c>
      <c r="E160" s="31">
        <f>Blad1!F154*((('Lisa '!$C$4-'Lisa '!$E$4)/(LN(('Lisa '!$C$4-'Lisa '!$G$4)/('Lisa '!$E$4-'Lisa '!$G$4))))/49.8329)^Blad1!$G$153</f>
        <v>385.53098019773449</v>
      </c>
      <c r="F160" s="31">
        <f>Blad1!H154*((('Lisa '!$C$4-'Lisa '!$E$4)/(LN(('Lisa '!$C$4-'Lisa '!$G$4)/('Lisa '!$E$4-'Lisa '!$G$4))))/49.8329)^Blad1!$I$153</f>
        <v>437.48439238608842</v>
      </c>
      <c r="G160" s="31">
        <f>Blad1!J154*((('Lisa '!$C$4-'Lisa '!$E$4)/(LN(('Lisa '!$C$4-'Lisa '!$G$4)/('Lisa '!$E$4-'Lisa '!$G$4))))/49.8329)^Blad1!$K$153</f>
        <v>548.13186561452403</v>
      </c>
      <c r="H160" s="31">
        <f>Blad1!L154*((('Lisa '!$C$4-'Lisa '!$E$4)/(LN(('Lisa '!$C$4-'Lisa '!$G$4)/('Lisa '!$E$4-'Lisa '!$G$4))))/49.8329)^Blad1!$M$153</f>
        <v>682.02449870719045</v>
      </c>
      <c r="I160" s="31">
        <f>Blad1!N154*((('Lisa '!$C$4-'Lisa '!$E$4)/(LN(('Lisa '!$C$4-'Lisa '!$G$4)/('Lisa '!$E$4-'Lisa '!$G$4))))/49.8329)^Blad1!$O$153</f>
        <v>957.57378447426765</v>
      </c>
      <c r="J160" s="31">
        <f>Blad1!P154*((('Lisa '!$C$4-'Lisa '!$E$4)/(LN(('Lisa '!$C$4-'Lisa '!$G$4)/('Lisa '!$E$4-'Lisa '!$G$4))))/49.8329)^Blad1!$Q$153</f>
        <v>1226.0284880685999</v>
      </c>
      <c r="M160" s="55"/>
      <c r="Q160" s="24"/>
      <c r="R160" s="24"/>
      <c r="S160" s="24"/>
      <c r="T160" s="24"/>
      <c r="U160" s="24"/>
    </row>
    <row r="161" spans="2:21" x14ac:dyDescent="0.2">
      <c r="B161" s="17">
        <v>1200</v>
      </c>
      <c r="C161" s="31">
        <f>Blad1!B155*((('Lisa '!$C$4-'Lisa '!$E$4)/(LN(('Lisa '!$C$4-'Lisa '!$G$4)/('Lisa '!$E$4-'Lisa '!$G$4))))/49.8329)^Blad1!$C$153</f>
        <v>233.458664300728</v>
      </c>
      <c r="D161" s="31">
        <f>Blad1!D155*((('Lisa '!$C$4-'Lisa '!$E$4)/(LN(('Lisa '!$C$4-'Lisa '!$G$4)/('Lisa '!$E$4-'Lisa '!$G$4))))/49.8329)^Blad1!$E$153</f>
        <v>317.77261817734114</v>
      </c>
      <c r="E161" s="31">
        <f>Blad1!F155*((('Lisa '!$C$4-'Lisa '!$E$4)/(LN(('Lisa '!$C$4-'Lisa '!$G$4)/('Lisa '!$E$4-'Lisa '!$G$4))))/49.8329)^Blad1!$G$153</f>
        <v>420.57925112480132</v>
      </c>
      <c r="F161" s="31">
        <f>Blad1!H155*((('Lisa '!$C$4-'Lisa '!$E$4)/(LN(('Lisa '!$C$4-'Lisa '!$G$4)/('Lisa '!$E$4-'Lisa '!$G$4))))/49.8329)^Blad1!$I$153</f>
        <v>477.25570078482372</v>
      </c>
      <c r="G161" s="31">
        <f>Blad1!J155*((('Lisa '!$C$4-'Lisa '!$E$4)/(LN(('Lisa '!$C$4-'Lisa '!$G$4)/('Lisa '!$E$4-'Lisa '!$G$4))))/49.8329)^Blad1!$K$153</f>
        <v>597.96203521584448</v>
      </c>
      <c r="H161" s="31">
        <f>Blad1!L155*((('Lisa '!$C$4-'Lisa '!$E$4)/(LN(('Lisa '!$C$4-'Lisa '!$G$4)/('Lisa '!$E$4-'Lisa '!$G$4))))/49.8329)^Blad1!$M$153</f>
        <v>744.02672586238964</v>
      </c>
      <c r="I161" s="31">
        <f>Blad1!N155*((('Lisa '!$C$4-'Lisa '!$E$4)/(LN(('Lisa '!$C$4-'Lisa '!$G$4)/('Lisa '!$E$4-'Lisa '!$G$4))))/49.8329)^Blad1!$O$153</f>
        <v>1044.625946699201</v>
      </c>
      <c r="J161" s="31">
        <f>Blad1!P155*((('Lisa '!$C$4-'Lisa '!$E$4)/(LN(('Lisa '!$C$4-'Lisa '!$G$4)/('Lisa '!$E$4-'Lisa '!$G$4))))/49.8329)^Blad1!$Q$153</f>
        <v>1337.4856233475637</v>
      </c>
      <c r="M161" s="55"/>
    </row>
    <row r="162" spans="2:21" x14ac:dyDescent="0.2">
      <c r="B162" s="17">
        <v>1300</v>
      </c>
      <c r="C162" s="31">
        <f>Blad1!B156*((('Lisa '!$C$4-'Lisa '!$E$4)/(LN(('Lisa '!$C$4-'Lisa '!$G$4)/('Lisa '!$E$4-'Lisa '!$G$4))))/49.8329)^Blad1!$C$153</f>
        <v>252.91355299245535</v>
      </c>
      <c r="D162" s="31">
        <f>Blad1!D156*((('Lisa '!$C$4-'Lisa '!$E$4)/(LN(('Lisa '!$C$4-'Lisa '!$G$4)/('Lisa '!$E$4-'Lisa '!$G$4))))/49.8329)^Blad1!$E$153</f>
        <v>344.25366969211956</v>
      </c>
      <c r="E162" s="31">
        <f>Blad1!F156*((('Lisa '!$C$4-'Lisa '!$E$4)/(LN(('Lisa '!$C$4-'Lisa '!$G$4)/('Lisa '!$E$4-'Lisa '!$G$4))))/49.8329)^Blad1!$G$153</f>
        <v>455.62752205186803</v>
      </c>
      <c r="F162" s="31">
        <f>Blad1!H156*((('Lisa '!$C$4-'Lisa '!$E$4)/(LN(('Lisa '!$C$4-'Lisa '!$G$4)/('Lisa '!$E$4-'Lisa '!$G$4))))/49.8329)^Blad1!$I$153</f>
        <v>517.02700918355902</v>
      </c>
      <c r="G162" s="31">
        <f>Blad1!J156*((('Lisa '!$C$4-'Lisa '!$E$4)/(LN(('Lisa '!$C$4-'Lisa '!$G$4)/('Lisa '!$E$4-'Lisa '!$G$4))))/49.8329)^Blad1!$K$153</f>
        <v>647.7922048171647</v>
      </c>
      <c r="H162" s="31">
        <f>Blad1!L156*((('Lisa '!$C$4-'Lisa '!$E$4)/(LN(('Lisa '!$C$4-'Lisa '!$G$4)/('Lisa '!$E$4-'Lisa '!$G$4))))/49.8329)^Blad1!$M$153</f>
        <v>806.02895301758872</v>
      </c>
      <c r="I162" s="31">
        <f>Blad1!N156*((('Lisa '!$C$4-'Lisa '!$E$4)/(LN(('Lisa '!$C$4-'Lisa '!$G$4)/('Lisa '!$E$4-'Lisa '!$G$4))))/49.8329)^Blad1!$O$153</f>
        <v>1131.6781089241344</v>
      </c>
      <c r="J162" s="31">
        <f>Blad1!P156*((('Lisa '!$C$4-'Lisa '!$E$4)/(LN(('Lisa '!$C$4-'Lisa '!$G$4)/('Lisa '!$E$4-'Lisa '!$G$4))))/49.8329)^Blad1!$Q$153</f>
        <v>1448.9427586265269</v>
      </c>
      <c r="M162" s="93"/>
      <c r="N162" s="94"/>
      <c r="O162" s="94"/>
      <c r="P162" s="94"/>
      <c r="Q162" s="94"/>
      <c r="R162" s="94"/>
      <c r="S162" s="94"/>
      <c r="T162" s="94"/>
      <c r="U162" s="94"/>
    </row>
    <row r="163" spans="2:21" x14ac:dyDescent="0.2">
      <c r="B163" s="17">
        <v>1400</v>
      </c>
      <c r="C163" s="31">
        <f>Blad1!B157*((('Lisa '!$C$4-'Lisa '!$E$4)/(LN(('Lisa '!$C$4-'Lisa '!$G$4)/('Lisa '!$E$4-'Lisa '!$G$4))))/49.8329)^Blad1!$C$153</f>
        <v>272.36844168418264</v>
      </c>
      <c r="D163" s="31">
        <f>Blad1!D157*((('Lisa '!$C$4-'Lisa '!$E$4)/(LN(('Lisa '!$C$4-'Lisa '!$G$4)/('Lisa '!$E$4-'Lisa '!$G$4))))/49.8329)^Blad1!$E$153</f>
        <v>370.73472120689797</v>
      </c>
      <c r="E163" s="31">
        <f>Blad1!F157*((('Lisa '!$C$4-'Lisa '!$E$4)/(LN(('Lisa '!$C$4-'Lisa '!$G$4)/('Lisa '!$E$4-'Lisa '!$G$4))))/49.8329)^Blad1!$G$153</f>
        <v>490.67579297893485</v>
      </c>
      <c r="F163" s="31">
        <f>Blad1!H157*((('Lisa '!$C$4-'Lisa '!$E$4)/(LN(('Lisa '!$C$4-'Lisa '!$G$4)/('Lisa '!$E$4-'Lisa '!$G$4))))/49.8329)^Blad1!$I$153</f>
        <v>556.79831758229432</v>
      </c>
      <c r="G163" s="31">
        <f>Blad1!J157*((('Lisa '!$C$4-'Lisa '!$E$4)/(LN(('Lisa '!$C$4-'Lisa '!$G$4)/('Lisa '!$E$4-'Lisa '!$G$4))))/49.8329)^Blad1!$K$153</f>
        <v>697.62237441848504</v>
      </c>
      <c r="H163" s="31">
        <f>Blad1!L157*((('Lisa '!$C$4-'Lisa '!$E$4)/(LN(('Lisa '!$C$4-'Lisa '!$G$4)/('Lisa '!$E$4-'Lisa '!$G$4))))/49.8329)^Blad1!$M$153</f>
        <v>868.03118017278791</v>
      </c>
      <c r="I163" s="31">
        <f>Blad1!N157*((('Lisa '!$C$4-'Lisa '!$E$4)/(LN(('Lisa '!$C$4-'Lisa '!$G$4)/('Lisa '!$E$4-'Lisa '!$G$4))))/49.8329)^Blad1!$O$153</f>
        <v>1218.7302711490679</v>
      </c>
      <c r="J163" s="31">
        <f>Blad1!P157*((('Lisa '!$C$4-'Lisa '!$E$4)/(LN(('Lisa '!$C$4-'Lisa '!$G$4)/('Lisa '!$E$4-'Lisa '!$G$4))))/49.8329)^Blad1!$Q$153</f>
        <v>1560.3998939054907</v>
      </c>
      <c r="M163" s="55"/>
    </row>
    <row r="164" spans="2:21" x14ac:dyDescent="0.2">
      <c r="B164" s="17">
        <v>1500</v>
      </c>
      <c r="C164" s="31">
        <f>Blad1!B158*((('Lisa '!$C$4-'Lisa '!$E$4)/(LN(('Lisa '!$C$4-'Lisa '!$G$4)/('Lisa '!$E$4-'Lisa '!$G$4))))/49.8329)^Blad1!$C$153</f>
        <v>291.82333037591002</v>
      </c>
      <c r="D164" s="31">
        <f>Blad1!D158*((('Lisa '!$C$4-'Lisa '!$E$4)/(LN(('Lisa '!$C$4-'Lisa '!$G$4)/('Lisa '!$E$4-'Lisa '!$G$4))))/49.8329)^Blad1!$E$153</f>
        <v>397.21577272167644</v>
      </c>
      <c r="E164" s="31">
        <f>Blad1!F158*((('Lisa '!$C$4-'Lisa '!$E$4)/(LN(('Lisa '!$C$4-'Lisa '!$G$4)/('Lisa '!$E$4-'Lisa '!$G$4))))/49.8329)^Blad1!$G$153</f>
        <v>525.72406390600156</v>
      </c>
      <c r="F164" s="31">
        <f>Blad1!H158*((('Lisa '!$C$4-'Lisa '!$E$4)/(LN(('Lisa '!$C$4-'Lisa '!$G$4)/('Lisa '!$E$4-'Lisa '!$G$4))))/49.8329)^Blad1!$I$153</f>
        <v>596.56962598102962</v>
      </c>
      <c r="G164" s="31">
        <f>Blad1!J158*((('Lisa '!$C$4-'Lisa '!$E$4)/(LN(('Lisa '!$C$4-'Lisa '!$G$4)/('Lisa '!$E$4-'Lisa '!$G$4))))/49.8329)^Blad1!$K$153</f>
        <v>747.45254401980549</v>
      </c>
      <c r="H164" s="31">
        <f>Blad1!L158*((('Lisa '!$C$4-'Lisa '!$E$4)/(LN(('Lisa '!$C$4-'Lisa '!$G$4)/('Lisa '!$E$4-'Lisa '!$G$4))))/49.8329)^Blad1!$M$153</f>
        <v>930.03340732798699</v>
      </c>
      <c r="I164" s="31">
        <f>Blad1!N158*((('Lisa '!$C$4-'Lisa '!$E$4)/(LN(('Lisa '!$C$4-'Lisa '!$G$4)/('Lisa '!$E$4-'Lisa '!$G$4))))/49.8329)^Blad1!$O$153</f>
        <v>1305.7824333740014</v>
      </c>
      <c r="J164" s="31">
        <f>Blad1!P158*((('Lisa '!$C$4-'Lisa '!$E$4)/(LN(('Lisa '!$C$4-'Lisa '!$G$4)/('Lisa '!$E$4-'Lisa '!$G$4))))/49.8329)^Blad1!$Q$153</f>
        <v>1671.8570291844544</v>
      </c>
      <c r="M164" s="55"/>
    </row>
    <row r="165" spans="2:21" x14ac:dyDescent="0.2">
      <c r="B165" s="17">
        <v>1600</v>
      </c>
      <c r="C165" s="31">
        <f>Blad1!B159*((('Lisa '!$C$4-'Lisa '!$E$4)/(LN(('Lisa '!$C$4-'Lisa '!$G$4)/('Lisa '!$E$4-'Lisa '!$G$4))))/49.8329)^Blad1!$C$153</f>
        <v>311.27821906763734</v>
      </c>
      <c r="D165" s="31">
        <f>Blad1!D159*((('Lisa '!$C$4-'Lisa '!$E$4)/(LN(('Lisa '!$C$4-'Lisa '!$G$4)/('Lisa '!$E$4-'Lisa '!$G$4))))/49.8329)^Blad1!$E$153</f>
        <v>423.69682423645486</v>
      </c>
      <c r="E165" s="31">
        <f>Blad1!F159*((('Lisa '!$C$4-'Lisa '!$E$4)/(LN(('Lisa '!$C$4-'Lisa '!$G$4)/('Lisa '!$E$4-'Lisa '!$G$4))))/49.8329)^Blad1!$G$153</f>
        <v>560.77233483306838</v>
      </c>
      <c r="F165" s="31">
        <f>Blad1!H159*((('Lisa '!$C$4-'Lisa '!$E$4)/(LN(('Lisa '!$C$4-'Lisa '!$G$4)/('Lisa '!$E$4-'Lisa '!$G$4))))/49.8329)^Blad1!$I$153</f>
        <v>636.34093437976503</v>
      </c>
      <c r="G165" s="31">
        <f>Blad1!J159*((('Lisa '!$C$4-'Lisa '!$E$4)/(LN(('Lisa '!$C$4-'Lisa '!$G$4)/('Lisa '!$E$4-'Lisa '!$G$4))))/49.8329)^Blad1!$K$153</f>
        <v>797.28271362112582</v>
      </c>
      <c r="H165" s="31">
        <f>Blad1!L159*((('Lisa '!$C$4-'Lisa '!$E$4)/(LN(('Lisa '!$C$4-'Lisa '!$G$4)/('Lisa '!$E$4-'Lisa '!$G$4))))/49.8329)^Blad1!$M$153</f>
        <v>992.03563448318619</v>
      </c>
      <c r="I165" s="31">
        <f>Blad1!N159*((('Lisa '!$C$4-'Lisa '!$E$4)/(LN(('Lisa '!$C$4-'Lisa '!$G$4)/('Lisa '!$E$4-'Lisa '!$G$4))))/49.8329)^Blad1!$O$153</f>
        <v>1392.8345955989348</v>
      </c>
      <c r="J165" s="31">
        <f>Blad1!P159*((('Lisa '!$C$4-'Lisa '!$E$4)/(LN(('Lisa '!$C$4-'Lisa '!$G$4)/('Lisa '!$E$4-'Lisa '!$G$4))))/49.8329)^Blad1!$Q$153</f>
        <v>1783.3141644634181</v>
      </c>
    </row>
    <row r="166" spans="2:21" x14ac:dyDescent="0.2">
      <c r="B166" s="17">
        <v>1700</v>
      </c>
      <c r="C166" s="31">
        <f>Blad1!B160*((('Lisa '!$C$4-'Lisa '!$E$4)/(LN(('Lisa '!$C$4-'Lisa '!$G$4)/('Lisa '!$E$4-'Lisa '!$G$4))))/49.8329)^Blad1!$C$153</f>
        <v>330.73310775936471</v>
      </c>
      <c r="D166" s="31">
        <f>Blad1!D160*((('Lisa '!$C$4-'Lisa '!$E$4)/(LN(('Lisa '!$C$4-'Lisa '!$G$4)/('Lisa '!$E$4-'Lisa '!$G$4))))/49.8329)^Blad1!$E$153</f>
        <v>450.17787575123327</v>
      </c>
      <c r="E166" s="31">
        <f>Blad1!F160*((('Lisa '!$C$4-'Lisa '!$E$4)/(LN(('Lisa '!$C$4-'Lisa '!$G$4)/('Lisa '!$E$4-'Lisa '!$G$4))))/49.8329)^Blad1!$G$153</f>
        <v>595.82060576013509</v>
      </c>
      <c r="F166" s="31">
        <f>Blad1!H160*((('Lisa '!$C$4-'Lisa '!$E$4)/(LN(('Lisa '!$C$4-'Lisa '!$G$4)/('Lisa '!$E$4-'Lisa '!$G$4))))/49.8329)^Blad1!$I$153</f>
        <v>676.11224277850022</v>
      </c>
      <c r="G166" s="31">
        <f>Blad1!J160*((('Lisa '!$C$4-'Lisa '!$E$4)/(LN(('Lisa '!$C$4-'Lisa '!$G$4)/('Lisa '!$E$4-'Lisa '!$G$4))))/49.8329)^Blad1!$K$153</f>
        <v>847.11288322244627</v>
      </c>
      <c r="H166" s="31">
        <f>Blad1!L160*((('Lisa '!$C$4-'Lisa '!$E$4)/(LN(('Lisa '!$C$4-'Lisa '!$G$4)/('Lisa '!$E$4-'Lisa '!$G$4))))/49.8329)^Blad1!$M$153</f>
        <v>1054.0378616383853</v>
      </c>
      <c r="I166" s="31">
        <f>Blad1!N160*((('Lisa '!$C$4-'Lisa '!$E$4)/(LN(('Lisa '!$C$4-'Lisa '!$G$4)/('Lisa '!$E$4-'Lisa '!$G$4))))/49.8329)^Blad1!$O$153</f>
        <v>1479.886757823868</v>
      </c>
      <c r="J166" s="31">
        <f>Blad1!P160*((('Lisa '!$C$4-'Lisa '!$E$4)/(LN(('Lisa '!$C$4-'Lisa '!$G$4)/('Lisa '!$E$4-'Lisa '!$G$4))))/49.8329)^Blad1!$Q$153</f>
        <v>1894.7712997423816</v>
      </c>
    </row>
    <row r="167" spans="2:21" x14ac:dyDescent="0.2">
      <c r="B167" s="17">
        <v>1800</v>
      </c>
      <c r="C167" s="31">
        <f>Blad1!B161*((('Lisa '!$C$4-'Lisa '!$E$4)/(LN(('Lisa '!$C$4-'Lisa '!$G$4)/('Lisa '!$E$4-'Lisa '!$G$4))))/49.8329)^Blad1!$C$153</f>
        <v>350.18799645109198</v>
      </c>
      <c r="D167" s="31">
        <f>Blad1!D161*((('Lisa '!$C$4-'Lisa '!$E$4)/(LN(('Lisa '!$C$4-'Lisa '!$G$4)/('Lisa '!$E$4-'Lisa '!$G$4))))/49.8329)^Blad1!$E$153</f>
        <v>476.65892726601169</v>
      </c>
      <c r="E167" s="31">
        <f>Blad1!F161*((('Lisa '!$C$4-'Lisa '!$E$4)/(LN(('Lisa '!$C$4-'Lisa '!$G$4)/('Lisa '!$E$4-'Lisa '!$G$4))))/49.8329)^Blad1!$G$153</f>
        <v>630.86887668720203</v>
      </c>
      <c r="F167" s="31">
        <f>Blad1!H161*((('Lisa '!$C$4-'Lisa '!$E$4)/(LN(('Lisa '!$C$4-'Lisa '!$G$4)/('Lisa '!$E$4-'Lisa '!$G$4))))/49.8329)^Blad1!$I$153</f>
        <v>715.88355117723563</v>
      </c>
      <c r="G167" s="31">
        <f>Blad1!J161*((('Lisa '!$C$4-'Lisa '!$E$4)/(LN(('Lisa '!$C$4-'Lisa '!$G$4)/('Lisa '!$E$4-'Lisa '!$G$4))))/49.8329)^Blad1!$K$153</f>
        <v>896.94305282376649</v>
      </c>
      <c r="H167" s="31">
        <f>Blad1!L161*((('Lisa '!$C$4-'Lisa '!$E$4)/(LN(('Lisa '!$C$4-'Lisa '!$G$4)/('Lisa '!$E$4-'Lisa '!$G$4))))/49.8329)^Blad1!$M$153</f>
        <v>1116.0400887935843</v>
      </c>
      <c r="I167" s="31">
        <f>Blad1!N161*((('Lisa '!$C$4-'Lisa '!$E$4)/(LN(('Lisa '!$C$4-'Lisa '!$G$4)/('Lisa '!$E$4-'Lisa '!$G$4))))/49.8329)^Blad1!$O$153</f>
        <v>1566.9389200488015</v>
      </c>
      <c r="J167" s="31">
        <f>Blad1!P161*((('Lisa '!$C$4-'Lisa '!$E$4)/(LN(('Lisa '!$C$4-'Lisa '!$G$4)/('Lisa '!$E$4-'Lisa '!$G$4))))/49.8329)^Blad1!$Q$153</f>
        <v>2006.2284350213451</v>
      </c>
    </row>
    <row r="168" spans="2:21" x14ac:dyDescent="0.2">
      <c r="B168" s="17">
        <v>1900</v>
      </c>
      <c r="C168" s="31">
        <f>Blad1!B162*((('Lisa '!$C$4-'Lisa '!$E$4)/(LN(('Lisa '!$C$4-'Lisa '!$G$4)/('Lisa '!$E$4-'Lisa '!$G$4))))/49.8329)^Blad1!$C$153</f>
        <v>369.6428851428193</v>
      </c>
      <c r="D168" s="31">
        <f>Blad1!D162*((('Lisa '!$C$4-'Lisa '!$E$4)/(LN(('Lisa '!$C$4-'Lisa '!$G$4)/('Lisa '!$E$4-'Lisa '!$G$4))))/49.8329)^Blad1!$E$153</f>
        <v>503.1399787807901</v>
      </c>
      <c r="E168" s="31">
        <f>Blad1!F162*((('Lisa '!$C$4-'Lisa '!$E$4)/(LN(('Lisa '!$C$4-'Lisa '!$G$4)/('Lisa '!$E$4-'Lisa '!$G$4))))/49.8329)^Blad1!$G$153</f>
        <v>665.91714761426874</v>
      </c>
      <c r="F168" s="31">
        <f>Blad1!H162*((('Lisa '!$C$4-'Lisa '!$E$4)/(LN(('Lisa '!$C$4-'Lisa '!$G$4)/('Lisa '!$E$4-'Lisa '!$G$4))))/49.8329)^Blad1!$I$153</f>
        <v>755.65485957597082</v>
      </c>
      <c r="G168" s="31">
        <f>Blad1!J162*((('Lisa '!$C$4-'Lisa '!$E$4)/(LN(('Lisa '!$C$4-'Lisa '!$G$4)/('Lisa '!$E$4-'Lisa '!$G$4))))/49.8329)^Blad1!$K$153</f>
        <v>946.77322242508694</v>
      </c>
      <c r="H168" s="31">
        <f>Blad1!L162*((('Lisa '!$C$4-'Lisa '!$E$4)/(LN(('Lisa '!$C$4-'Lisa '!$G$4)/('Lisa '!$E$4-'Lisa '!$G$4))))/49.8329)^Blad1!$M$153</f>
        <v>1178.0423159487837</v>
      </c>
      <c r="I168" s="31">
        <f>Blad1!N162*((('Lisa '!$C$4-'Lisa '!$E$4)/(LN(('Lisa '!$C$4-'Lisa '!$G$4)/('Lisa '!$E$4-'Lisa '!$G$4))))/49.8329)^Blad1!$O$153</f>
        <v>1653.9910822737349</v>
      </c>
      <c r="J168" s="31">
        <f>Blad1!P162*((('Lisa '!$C$4-'Lisa '!$E$4)/(LN(('Lisa '!$C$4-'Lisa '!$G$4)/('Lisa '!$E$4-'Lisa '!$G$4))))/49.8329)^Blad1!$Q$153</f>
        <v>2117.6855703003089</v>
      </c>
    </row>
    <row r="169" spans="2:21" x14ac:dyDescent="0.2">
      <c r="B169" s="17">
        <v>2000</v>
      </c>
      <c r="C169" s="31">
        <f>Blad1!B163*((('Lisa '!$C$4-'Lisa '!$E$4)/(LN(('Lisa '!$C$4-'Lisa '!$G$4)/('Lisa '!$E$4-'Lisa '!$G$4))))/49.8329)^Blad1!$C$153</f>
        <v>389.09777383454667</v>
      </c>
      <c r="D169" s="31">
        <f>Blad1!D163*((('Lisa '!$C$4-'Lisa '!$E$4)/(LN(('Lisa '!$C$4-'Lisa '!$G$4)/('Lisa '!$E$4-'Lisa '!$G$4))))/49.8329)^Blad1!$E$153</f>
        <v>529.62103029556852</v>
      </c>
      <c r="E169" s="31">
        <f>Blad1!F163*((('Lisa '!$C$4-'Lisa '!$E$4)/(LN(('Lisa '!$C$4-'Lisa '!$G$4)/('Lisa '!$E$4-'Lisa '!$G$4))))/49.8329)^Blad1!$G$153</f>
        <v>700.96541854133545</v>
      </c>
      <c r="F169" s="31">
        <f>Blad1!H163*((('Lisa '!$C$4-'Lisa '!$E$4)/(LN(('Lisa '!$C$4-'Lisa '!$G$4)/('Lisa '!$E$4-'Lisa '!$G$4))))/49.8329)^Blad1!$I$153</f>
        <v>795.42616797470623</v>
      </c>
      <c r="G169" s="31">
        <f>Blad1!J163*((('Lisa '!$C$4-'Lisa '!$E$4)/(LN(('Lisa '!$C$4-'Lisa '!$G$4)/('Lisa '!$E$4-'Lisa '!$G$4))))/49.8329)^Blad1!$K$153</f>
        <v>996.60339202640728</v>
      </c>
      <c r="H169" s="31">
        <f>Blad1!L163*((('Lisa '!$C$4-'Lisa '!$E$4)/(LN(('Lisa '!$C$4-'Lisa '!$G$4)/('Lisa '!$E$4-'Lisa '!$G$4))))/49.8329)^Blad1!$M$153</f>
        <v>1240.0445431039827</v>
      </c>
      <c r="I169" s="31">
        <f>Blad1!N163*((('Lisa '!$C$4-'Lisa '!$E$4)/(LN(('Lisa '!$C$4-'Lisa '!$G$4)/('Lisa '!$E$4-'Lisa '!$G$4))))/49.8329)^Blad1!$O$153</f>
        <v>1741.0432444986684</v>
      </c>
      <c r="J169" s="31">
        <f>Blad1!P163*((('Lisa '!$C$4-'Lisa '!$E$4)/(LN(('Lisa '!$C$4-'Lisa '!$G$4)/('Lisa '!$E$4-'Lisa '!$G$4))))/49.8329)^Blad1!$Q$153</f>
        <v>2229.1427055792724</v>
      </c>
    </row>
    <row r="170" spans="2:21" x14ac:dyDescent="0.2">
      <c r="B170" s="17">
        <v>2100</v>
      </c>
      <c r="C170" s="31">
        <f>Blad1!B164*((('Lisa '!$C$4-'Lisa '!$E$4)/(LN(('Lisa '!$C$4-'Lisa '!$G$4)/('Lisa '!$E$4-'Lisa '!$G$4))))/49.8329)^Blad1!$C$153</f>
        <v>408.55266252627399</v>
      </c>
      <c r="D170" s="31">
        <f>Blad1!D164*((('Lisa '!$C$4-'Lisa '!$E$4)/(LN(('Lisa '!$C$4-'Lisa '!$G$4)/('Lisa '!$E$4-'Lisa '!$G$4))))/49.8329)^Blad1!$E$153</f>
        <v>556.10208181034693</v>
      </c>
      <c r="E170" s="31">
        <f>Blad1!F164*((('Lisa '!$C$4-'Lisa '!$E$4)/(LN(('Lisa '!$C$4-'Lisa '!$G$4)/('Lisa '!$E$4-'Lisa '!$G$4))))/49.8329)^Blad1!$G$153</f>
        <v>736.01368946840228</v>
      </c>
      <c r="F170" s="31">
        <f>Blad1!H164*((('Lisa '!$C$4-'Lisa '!$E$4)/(LN(('Lisa '!$C$4-'Lisa '!$G$4)/('Lisa '!$E$4-'Lisa '!$G$4))))/49.8329)^Blad1!$I$153</f>
        <v>835.19747637344153</v>
      </c>
      <c r="G170" s="31">
        <f>Blad1!J164*((('Lisa '!$C$4-'Lisa '!$E$4)/(LN(('Lisa '!$C$4-'Lisa '!$G$4)/('Lisa '!$E$4-'Lisa '!$G$4))))/49.8329)^Blad1!$K$153</f>
        <v>1046.4335616277276</v>
      </c>
      <c r="H170" s="31">
        <f>Blad1!L164*((('Lisa '!$C$4-'Lisa '!$E$4)/(LN(('Lisa '!$C$4-'Lisa '!$G$4)/('Lisa '!$E$4-'Lisa '!$G$4))))/49.8329)^Blad1!$M$153</f>
        <v>1302.0467702591818</v>
      </c>
      <c r="I170" s="31">
        <f>Blad1!N164*((('Lisa '!$C$4-'Lisa '!$E$4)/(LN(('Lisa '!$C$4-'Lisa '!$G$4)/('Lisa '!$E$4-'Lisa '!$G$4))))/49.8329)^Blad1!$O$153</f>
        <v>1828.0954067236019</v>
      </c>
      <c r="J170" s="31">
        <f>Blad1!P164*((('Lisa '!$C$4-'Lisa '!$E$4)/(LN(('Lisa '!$C$4-'Lisa '!$G$4)/('Lisa '!$E$4-'Lisa '!$G$4))))/49.8329)^Blad1!$Q$153</f>
        <v>2340.5998408582359</v>
      </c>
    </row>
    <row r="171" spans="2:21" x14ac:dyDescent="0.2">
      <c r="B171" s="17">
        <v>2200</v>
      </c>
      <c r="C171" s="31">
        <f>Blad1!B165*((('Lisa '!$C$4-'Lisa '!$E$4)/(LN(('Lisa '!$C$4-'Lisa '!$G$4)/('Lisa '!$E$4-'Lisa '!$G$4))))/49.8329)^Blad1!$C$153</f>
        <v>428.00755121800137</v>
      </c>
      <c r="D171" s="31">
        <f>Blad1!D165*((('Lisa '!$C$4-'Lisa '!$E$4)/(LN(('Lisa '!$C$4-'Lisa '!$G$4)/('Lisa '!$E$4-'Lisa '!$G$4))))/49.8329)^Blad1!$E$153</f>
        <v>582.58313332512546</v>
      </c>
      <c r="E171" s="31">
        <f>Blad1!F165*((('Lisa '!$C$4-'Lisa '!$E$4)/(LN(('Lisa '!$C$4-'Lisa '!$G$4)/('Lisa '!$E$4-'Lisa '!$G$4))))/49.8329)^Blad1!$G$153</f>
        <v>771.06196039546899</v>
      </c>
      <c r="F171" s="31">
        <f>Blad1!H165*((('Lisa '!$C$4-'Lisa '!$E$4)/(LN(('Lisa '!$C$4-'Lisa '!$G$4)/('Lisa '!$E$4-'Lisa '!$G$4))))/49.8329)^Blad1!$I$153</f>
        <v>874.96878477217683</v>
      </c>
      <c r="G171" s="31">
        <f>Blad1!J165*((('Lisa '!$C$4-'Lisa '!$E$4)/(LN(('Lisa '!$C$4-'Lisa '!$G$4)/('Lisa '!$E$4-'Lisa '!$G$4))))/49.8329)^Blad1!$K$153</f>
        <v>1096.2637312290481</v>
      </c>
      <c r="H171" s="31">
        <f>Blad1!L165*((('Lisa '!$C$4-'Lisa '!$E$4)/(LN(('Lisa '!$C$4-'Lisa '!$G$4)/('Lisa '!$E$4-'Lisa '!$G$4))))/49.8329)^Blad1!$M$153</f>
        <v>1364.0489974143809</v>
      </c>
      <c r="I171" s="31">
        <f>Blad1!N165*((('Lisa '!$C$4-'Lisa '!$E$4)/(LN(('Lisa '!$C$4-'Lisa '!$G$4)/('Lisa '!$E$4-'Lisa '!$G$4))))/49.8329)^Blad1!$O$153</f>
        <v>1915.1475689485353</v>
      </c>
      <c r="J171" s="31">
        <f>Blad1!P165*((('Lisa '!$C$4-'Lisa '!$E$4)/(LN(('Lisa '!$C$4-'Lisa '!$G$4)/('Lisa '!$E$4-'Lisa '!$G$4))))/49.8329)^Blad1!$Q$153</f>
        <v>2452.0569761371999</v>
      </c>
    </row>
    <row r="172" spans="2:21" x14ac:dyDescent="0.2">
      <c r="B172" s="17">
        <v>2300</v>
      </c>
      <c r="C172" s="31">
        <f>Blad1!B166*((('Lisa '!$C$4-'Lisa '!$E$4)/(LN(('Lisa '!$C$4-'Lisa '!$G$4)/('Lisa '!$E$4-'Lisa '!$G$4))))/49.8329)^Blad1!$C$153</f>
        <v>447.46243990972863</v>
      </c>
      <c r="D172" s="31">
        <f>Blad1!D166*((('Lisa '!$C$4-'Lisa '!$E$4)/(LN(('Lisa '!$C$4-'Lisa '!$G$4)/('Lisa '!$E$4-'Lisa '!$G$4))))/49.8329)^Blad1!$E$153</f>
        <v>609.06418483990387</v>
      </c>
      <c r="E172" s="31">
        <f>Blad1!F166*((('Lisa '!$C$4-'Lisa '!$E$4)/(LN(('Lisa '!$C$4-'Lisa '!$G$4)/('Lisa '!$E$4-'Lisa '!$G$4))))/49.8329)^Blad1!$G$153</f>
        <v>806.11023132253581</v>
      </c>
      <c r="F172" s="31">
        <f>Blad1!H166*((('Lisa '!$C$4-'Lisa '!$E$4)/(LN(('Lisa '!$C$4-'Lisa '!$G$4)/('Lisa '!$E$4-'Lisa '!$G$4))))/49.8329)^Blad1!$I$153</f>
        <v>914.74009317091213</v>
      </c>
      <c r="G172" s="31">
        <f>Blad1!J166*((('Lisa '!$C$4-'Lisa '!$E$4)/(LN(('Lisa '!$C$4-'Lisa '!$G$4)/('Lisa '!$E$4-'Lisa '!$G$4))))/49.8329)^Blad1!$K$153</f>
        <v>1146.0939008303683</v>
      </c>
      <c r="H172" s="31">
        <f>Blad1!L166*((('Lisa '!$C$4-'Lisa '!$E$4)/(LN(('Lisa '!$C$4-'Lisa '!$G$4)/('Lisa '!$E$4-'Lisa '!$G$4))))/49.8329)^Blad1!$M$153</f>
        <v>1426.0512245695802</v>
      </c>
      <c r="I172" s="31">
        <f>Blad1!N166*((('Lisa '!$C$4-'Lisa '!$E$4)/(LN(('Lisa '!$C$4-'Lisa '!$G$4)/('Lisa '!$E$4-'Lisa '!$G$4))))/49.8329)^Blad1!$O$153</f>
        <v>2002.1997311734685</v>
      </c>
      <c r="J172" s="31">
        <f>Blad1!P166*((('Lisa '!$C$4-'Lisa '!$E$4)/(LN(('Lisa '!$C$4-'Lisa '!$G$4)/('Lisa '!$E$4-'Lisa '!$G$4))))/49.8329)^Blad1!$Q$153</f>
        <v>2563.5141114161634</v>
      </c>
    </row>
    <row r="173" spans="2:21" x14ac:dyDescent="0.2">
      <c r="B173" s="17">
        <v>2400</v>
      </c>
      <c r="C173" s="31">
        <f>Blad1!B167*((('Lisa '!$C$4-'Lisa '!$E$4)/(LN(('Lisa '!$C$4-'Lisa '!$G$4)/('Lisa '!$E$4-'Lisa '!$G$4))))/49.8329)^Blad1!$C$153</f>
        <v>466.91732860145601</v>
      </c>
      <c r="D173" s="31">
        <f>Blad1!D167*((('Lisa '!$C$4-'Lisa '!$E$4)/(LN(('Lisa '!$C$4-'Lisa '!$G$4)/('Lisa '!$E$4-'Lisa '!$G$4))))/49.8329)^Blad1!$E$153</f>
        <v>635.54523635468229</v>
      </c>
      <c r="E173" s="31">
        <f>Blad1!F167*((('Lisa '!$C$4-'Lisa '!$E$4)/(LN(('Lisa '!$C$4-'Lisa '!$G$4)/('Lisa '!$E$4-'Lisa '!$G$4))))/49.8329)^Blad1!$G$153</f>
        <v>841.15850224960263</v>
      </c>
      <c r="F173" s="31">
        <f>Blad1!H167*((('Lisa '!$C$4-'Lisa '!$E$4)/(LN(('Lisa '!$C$4-'Lisa '!$G$4)/('Lisa '!$E$4-'Lisa '!$G$4))))/49.8329)^Blad1!$I$153</f>
        <v>954.51140156964743</v>
      </c>
      <c r="G173" s="31">
        <f>Blad1!J167*((('Lisa '!$C$4-'Lisa '!$E$4)/(LN(('Lisa '!$C$4-'Lisa '!$G$4)/('Lisa '!$E$4-'Lisa '!$G$4))))/49.8329)^Blad1!$K$153</f>
        <v>1195.924070431689</v>
      </c>
      <c r="H173" s="31">
        <f>Blad1!L167*((('Lisa '!$C$4-'Lisa '!$E$4)/(LN(('Lisa '!$C$4-'Lisa '!$G$4)/('Lisa '!$E$4-'Lisa '!$G$4))))/49.8329)^Blad1!$M$153</f>
        <v>1488.0534517247793</v>
      </c>
      <c r="I173" s="31">
        <f>Blad1!N167*((('Lisa '!$C$4-'Lisa '!$E$4)/(LN(('Lisa '!$C$4-'Lisa '!$G$4)/('Lisa '!$E$4-'Lisa '!$G$4))))/49.8329)^Blad1!$O$153</f>
        <v>2089.251893398402</v>
      </c>
      <c r="J173" s="31">
        <f>Blad1!P167*((('Lisa '!$C$4-'Lisa '!$E$4)/(LN(('Lisa '!$C$4-'Lisa '!$G$4)/('Lisa '!$E$4-'Lisa '!$G$4))))/49.8329)^Blad1!$Q$153</f>
        <v>2674.9712466951273</v>
      </c>
    </row>
    <row r="174" spans="2:21" x14ac:dyDescent="0.2">
      <c r="B174" s="17">
        <v>2500</v>
      </c>
      <c r="C174" s="31">
        <f>Blad1!B168*((('Lisa '!$C$4-'Lisa '!$E$4)/(LN(('Lisa '!$C$4-'Lisa '!$G$4)/('Lisa '!$E$4-'Lisa '!$G$4))))/49.8329)^Blad1!$C$153</f>
        <v>486.37221729318333</v>
      </c>
      <c r="D174" s="31">
        <f>Blad1!D168*((('Lisa '!$C$4-'Lisa '!$E$4)/(LN(('Lisa '!$C$4-'Lisa '!$G$4)/('Lisa '!$E$4-'Lisa '!$G$4))))/49.8329)^Blad1!$E$153</f>
        <v>662.0262878694607</v>
      </c>
      <c r="E174" s="31">
        <f>Blad1!F168*((('Lisa '!$C$4-'Lisa '!$E$4)/(LN(('Lisa '!$C$4-'Lisa '!$G$4)/('Lisa '!$E$4-'Lisa '!$G$4))))/49.8329)^Blad1!$G$153</f>
        <v>876.20677317666934</v>
      </c>
      <c r="F174" s="31">
        <f>Blad1!H168*((('Lisa '!$C$4-'Lisa '!$E$4)/(LN(('Lisa '!$C$4-'Lisa '!$G$4)/('Lisa '!$E$4-'Lisa '!$G$4))))/49.8329)^Blad1!$I$153</f>
        <v>994.28270996838273</v>
      </c>
      <c r="G174" s="31">
        <f>Blad1!J168*((('Lisa '!$C$4-'Lisa '!$E$4)/(LN(('Lisa '!$C$4-'Lisa '!$G$4)/('Lisa '!$E$4-'Lisa '!$G$4))))/49.8329)^Blad1!$K$153</f>
        <v>1245.7542400330092</v>
      </c>
      <c r="H174" s="31">
        <f>Blad1!L168*((('Lisa '!$C$4-'Lisa '!$E$4)/(LN(('Lisa '!$C$4-'Lisa '!$G$4)/('Lisa '!$E$4-'Lisa '!$G$4))))/49.8329)^Blad1!$M$153</f>
        <v>1550.0556788799784</v>
      </c>
      <c r="I174" s="31">
        <f>Blad1!N168*((('Lisa '!$C$4-'Lisa '!$E$4)/(LN(('Lisa '!$C$4-'Lisa '!$G$4)/('Lisa '!$E$4-'Lisa '!$G$4))))/49.8329)^Blad1!$O$153</f>
        <v>2176.3040556233354</v>
      </c>
      <c r="J174" s="31">
        <f>Blad1!P168*((('Lisa '!$C$4-'Lisa '!$E$4)/(LN(('Lisa '!$C$4-'Lisa '!$G$4)/('Lisa '!$E$4-'Lisa '!$G$4))))/49.8329)^Blad1!$Q$153</f>
        <v>2786.4283819740904</v>
      </c>
    </row>
    <row r="175" spans="2:21" x14ac:dyDescent="0.2">
      <c r="B175" s="17">
        <v>2600</v>
      </c>
      <c r="C175" s="31">
        <f>Blad1!B169*((('Lisa '!$C$4-'Lisa '!$E$4)/(LN(('Lisa '!$C$4-'Lisa '!$G$4)/('Lisa '!$E$4-'Lisa '!$G$4))))/49.8329)^Blad1!$C$153</f>
        <v>505.8271059849107</v>
      </c>
      <c r="D175" s="31">
        <f>Blad1!D169*((('Lisa '!$C$4-'Lisa '!$E$4)/(LN(('Lisa '!$C$4-'Lisa '!$G$4)/('Lisa '!$E$4-'Lisa '!$G$4))))/49.8329)^Blad1!$E$153</f>
        <v>688.50733938423912</v>
      </c>
      <c r="E175" s="31">
        <f>Blad1!F169*((('Lisa '!$C$4-'Lisa '!$E$4)/(LN(('Lisa '!$C$4-'Lisa '!$G$4)/('Lisa '!$E$4-'Lisa '!$G$4))))/49.8329)^Blad1!$G$153</f>
        <v>911.25504410373605</v>
      </c>
      <c r="F175" s="31">
        <f>Blad1!H169*((('Lisa '!$C$4-'Lisa '!$E$4)/(LN(('Lisa '!$C$4-'Lisa '!$G$4)/('Lisa '!$E$4-'Lisa '!$G$4))))/49.8329)^Blad1!$I$153</f>
        <v>1034.054018367118</v>
      </c>
      <c r="G175" s="31">
        <f>Blad1!J169*((('Lisa '!$C$4-'Lisa '!$E$4)/(LN(('Lisa '!$C$4-'Lisa '!$G$4)/('Lisa '!$E$4-'Lisa '!$G$4))))/49.8329)^Blad1!$K$153</f>
        <v>1295.5844096343294</v>
      </c>
      <c r="H175" s="31">
        <f>Blad1!L169*((('Lisa '!$C$4-'Lisa '!$E$4)/(LN(('Lisa '!$C$4-'Lisa '!$G$4)/('Lisa '!$E$4-'Lisa '!$G$4))))/49.8329)^Blad1!$M$153</f>
        <v>1612.0579060351774</v>
      </c>
      <c r="I175" s="31">
        <f>Blad1!N169*((('Lisa '!$C$4-'Lisa '!$E$4)/(LN(('Lisa '!$C$4-'Lisa '!$G$4)/('Lisa '!$E$4-'Lisa '!$G$4))))/49.8329)^Blad1!$O$153</f>
        <v>2263.3562178482689</v>
      </c>
      <c r="J175" s="31">
        <f>Blad1!P169*((('Lisa '!$C$4-'Lisa '!$E$4)/(LN(('Lisa '!$C$4-'Lisa '!$G$4)/('Lisa '!$E$4-'Lisa '!$G$4))))/49.8329)^Blad1!$Q$153</f>
        <v>2897.8855172530539</v>
      </c>
    </row>
    <row r="176" spans="2:21" x14ac:dyDescent="0.2">
      <c r="B176" s="17">
        <v>2700</v>
      </c>
      <c r="C176" s="31">
        <f>Blad1!B170*((('Lisa '!$C$4-'Lisa '!$E$4)/(LN(('Lisa '!$C$4-'Lisa '!$G$4)/('Lisa '!$E$4-'Lisa '!$G$4))))/49.8329)^Blad1!$C$153</f>
        <v>525.28199467663808</v>
      </c>
      <c r="D176" s="31">
        <f>Blad1!D170*((('Lisa '!$C$4-'Lisa '!$E$4)/(LN(('Lisa '!$C$4-'Lisa '!$G$4)/('Lisa '!$E$4-'Lisa '!$G$4))))/49.8329)^Blad1!$E$153</f>
        <v>714.98839089901753</v>
      </c>
      <c r="E176" s="31">
        <f>Blad1!F170*((('Lisa '!$C$4-'Lisa '!$E$4)/(LN(('Lisa '!$C$4-'Lisa '!$G$4)/('Lisa '!$E$4-'Lisa '!$G$4))))/49.8329)^Blad1!$G$153</f>
        <v>946.30331503080288</v>
      </c>
      <c r="F176" s="31">
        <f>Blad1!H170*((('Lisa '!$C$4-'Lisa '!$E$4)/(LN(('Lisa '!$C$4-'Lisa '!$G$4)/('Lisa '!$E$4-'Lisa '!$G$4))))/49.8329)^Blad1!$I$153</f>
        <v>1073.8253267658533</v>
      </c>
      <c r="G176" s="31">
        <f>Blad1!J170*((('Lisa '!$C$4-'Lisa '!$E$4)/(LN(('Lisa '!$C$4-'Lisa '!$G$4)/('Lisa '!$E$4-'Lisa '!$G$4))))/49.8329)^Blad1!$K$153</f>
        <v>1345.4145792356499</v>
      </c>
      <c r="H176" s="31">
        <f>Blad1!L170*((('Lisa '!$C$4-'Lisa '!$E$4)/(LN(('Lisa '!$C$4-'Lisa '!$G$4)/('Lisa '!$E$4-'Lisa '!$G$4))))/49.8329)^Blad1!$M$153</f>
        <v>1674.0601331903765</v>
      </c>
      <c r="I176" s="31">
        <f>Blad1!N170*((('Lisa '!$C$4-'Lisa '!$E$4)/(LN(('Lisa '!$C$4-'Lisa '!$G$4)/('Lisa '!$E$4-'Lisa '!$G$4))))/49.8329)^Blad1!$O$153</f>
        <v>2350.4083800732024</v>
      </c>
      <c r="J176" s="31">
        <f>Blad1!P170*((('Lisa '!$C$4-'Lisa '!$E$4)/(LN(('Lisa '!$C$4-'Lisa '!$G$4)/('Lisa '!$E$4-'Lisa '!$G$4))))/49.8329)^Blad1!$Q$153</f>
        <v>3009.3426525320178</v>
      </c>
    </row>
    <row r="177" spans="2:10" x14ac:dyDescent="0.2">
      <c r="B177" s="17">
        <v>2800</v>
      </c>
      <c r="C177" s="31">
        <f>Blad1!B171*((('Lisa '!$C$4-'Lisa '!$E$4)/(LN(('Lisa '!$C$4-'Lisa '!$G$4)/('Lisa '!$E$4-'Lisa '!$G$4))))/49.8329)^Blad1!$C$153</f>
        <v>544.73688336836528</v>
      </c>
      <c r="D177" s="31">
        <f>Blad1!D171*((('Lisa '!$C$4-'Lisa '!$E$4)/(LN(('Lisa '!$C$4-'Lisa '!$G$4)/('Lisa '!$E$4-'Lisa '!$G$4))))/49.8329)^Blad1!$E$153</f>
        <v>741.46944241379595</v>
      </c>
      <c r="E177" s="31">
        <f>Blad1!F171*((('Lisa '!$C$4-'Lisa '!$E$4)/(LN(('Lisa '!$C$4-'Lisa '!$G$4)/('Lisa '!$E$4-'Lisa '!$G$4))))/49.8329)^Blad1!$G$153</f>
        <v>981.3515859578697</v>
      </c>
      <c r="F177" s="31">
        <f>Blad1!H171*((('Lisa '!$C$4-'Lisa '!$E$4)/(LN(('Lisa '!$C$4-'Lisa '!$G$4)/('Lisa '!$E$4-'Lisa '!$G$4))))/49.8329)^Blad1!$I$153</f>
        <v>1113.5966351645886</v>
      </c>
      <c r="G177" s="31">
        <f>Blad1!J171*((('Lisa '!$C$4-'Lisa '!$E$4)/(LN(('Lisa '!$C$4-'Lisa '!$G$4)/('Lisa '!$E$4-'Lisa '!$G$4))))/49.8329)^Blad1!$K$153</f>
        <v>1395.2447488369701</v>
      </c>
      <c r="H177" s="31">
        <f>Blad1!L171*((('Lisa '!$C$4-'Lisa '!$E$4)/(LN(('Lisa '!$C$4-'Lisa '!$G$4)/('Lisa '!$E$4-'Lisa '!$G$4))))/49.8329)^Blad1!$M$153</f>
        <v>1736.0623603455758</v>
      </c>
      <c r="I177" s="31">
        <f>Blad1!N171*((('Lisa '!$C$4-'Lisa '!$E$4)/(LN(('Lisa '!$C$4-'Lisa '!$G$4)/('Lisa '!$E$4-'Lisa '!$G$4))))/49.8329)^Blad1!$O$153</f>
        <v>2437.4605422981358</v>
      </c>
      <c r="J177" s="31">
        <f>Blad1!P171*((('Lisa '!$C$4-'Lisa '!$E$4)/(LN(('Lisa '!$C$4-'Lisa '!$G$4)/('Lisa '!$E$4-'Lisa '!$G$4))))/49.8329)^Blad1!$Q$153</f>
        <v>3120.7997878109813</v>
      </c>
    </row>
    <row r="178" spans="2:10" x14ac:dyDescent="0.2">
      <c r="B178" s="17">
        <v>2900</v>
      </c>
      <c r="C178" s="31">
        <f>Blad1!B172*((('Lisa '!$C$4-'Lisa '!$E$4)/(LN(('Lisa '!$C$4-'Lisa '!$G$4)/('Lisa '!$E$4-'Lisa '!$G$4))))/49.8329)^Blad1!$C$153</f>
        <v>564.1917720600926</v>
      </c>
      <c r="D178" s="31">
        <f>Blad1!D172*((('Lisa '!$C$4-'Lisa '!$E$4)/(LN(('Lisa '!$C$4-'Lisa '!$G$4)/('Lisa '!$E$4-'Lisa '!$G$4))))/49.8329)^Blad1!$E$153</f>
        <v>767.95049392857436</v>
      </c>
      <c r="E178" s="31">
        <f>Blad1!F172*((('Lisa '!$C$4-'Lisa '!$E$4)/(LN(('Lisa '!$C$4-'Lisa '!$G$4)/('Lisa '!$E$4-'Lisa '!$G$4))))/49.8329)^Blad1!$G$153</f>
        <v>1016.3998568849364</v>
      </c>
      <c r="F178" s="31">
        <f>Blad1!H172*((('Lisa '!$C$4-'Lisa '!$E$4)/(LN(('Lisa '!$C$4-'Lisa '!$G$4)/('Lisa '!$E$4-'Lisa '!$G$4))))/49.8329)^Blad1!$I$153</f>
        <v>1153.3679435633239</v>
      </c>
      <c r="G178" s="31">
        <f>Blad1!J172*((('Lisa '!$C$4-'Lisa '!$E$4)/(LN(('Lisa '!$C$4-'Lisa '!$G$4)/('Lisa '!$E$4-'Lisa '!$G$4))))/49.8329)^Blad1!$K$153</f>
        <v>1445.0749184382908</v>
      </c>
      <c r="H178" s="31">
        <f>Blad1!L172*((('Lisa '!$C$4-'Lisa '!$E$4)/(LN(('Lisa '!$C$4-'Lisa '!$G$4)/('Lisa '!$E$4-'Lisa '!$G$4))))/49.8329)^Blad1!$M$153</f>
        <v>1798.0645875007749</v>
      </c>
      <c r="I178" s="31">
        <f>Blad1!N172*((('Lisa '!$C$4-'Lisa '!$E$4)/(LN(('Lisa '!$C$4-'Lisa '!$G$4)/('Lisa '!$E$4-'Lisa '!$G$4))))/49.8329)^Blad1!$O$153</f>
        <v>2524.5127045230693</v>
      </c>
      <c r="J178" s="31">
        <f>Blad1!P172*((('Lisa '!$C$4-'Lisa '!$E$4)/(LN(('Lisa '!$C$4-'Lisa '!$G$4)/('Lisa '!$E$4-'Lisa '!$G$4))))/49.8329)^Blad1!$Q$153</f>
        <v>3232.2569230899453</v>
      </c>
    </row>
    <row r="179" spans="2:10" x14ac:dyDescent="0.2">
      <c r="B179" s="17">
        <v>3000</v>
      </c>
      <c r="C179" s="31">
        <f>Blad1!B173*((('Lisa '!$C$4-'Lisa '!$E$4)/(LN(('Lisa '!$C$4-'Lisa '!$G$4)/('Lisa '!$E$4-'Lisa '!$G$4))))/49.8329)^Blad1!$C$153</f>
        <v>583.64666075182004</v>
      </c>
      <c r="D179" s="31">
        <f>Blad1!D173*((('Lisa '!$C$4-'Lisa '!$E$4)/(LN(('Lisa '!$C$4-'Lisa '!$G$4)/('Lisa '!$E$4-'Lisa '!$G$4))))/49.8329)^Blad1!$E$153</f>
        <v>794.43154544335289</v>
      </c>
      <c r="E179" s="31">
        <f>Blad1!F173*((('Lisa '!$C$4-'Lisa '!$E$4)/(LN(('Lisa '!$C$4-'Lisa '!$G$4)/('Lisa '!$E$4-'Lisa '!$G$4))))/49.8329)^Blad1!$G$153</f>
        <v>1051.4481278120031</v>
      </c>
      <c r="F179" s="31">
        <f>Blad1!H173*((('Lisa '!$C$4-'Lisa '!$E$4)/(LN(('Lisa '!$C$4-'Lisa '!$G$4)/('Lisa '!$E$4-'Lisa '!$G$4))))/49.8329)^Blad1!$I$153</f>
        <v>1193.1392519620592</v>
      </c>
      <c r="G179" s="31">
        <f>Blad1!J173*((('Lisa '!$C$4-'Lisa '!$E$4)/(LN(('Lisa '!$C$4-'Lisa '!$G$4)/('Lisa '!$E$4-'Lisa '!$G$4))))/49.8329)^Blad1!$K$153</f>
        <v>1494.905088039611</v>
      </c>
      <c r="H179" s="31">
        <f>Blad1!L173*((('Lisa '!$C$4-'Lisa '!$E$4)/(LN(('Lisa '!$C$4-'Lisa '!$G$4)/('Lisa '!$E$4-'Lisa '!$G$4))))/49.8329)^Blad1!$M$153</f>
        <v>1860.066814655974</v>
      </c>
      <c r="I179" s="31">
        <f>Blad1!N173*((('Lisa '!$C$4-'Lisa '!$E$4)/(LN(('Lisa '!$C$4-'Lisa '!$G$4)/('Lisa '!$E$4-'Lisa '!$G$4))))/49.8329)^Blad1!$O$153</f>
        <v>2611.5648667480027</v>
      </c>
      <c r="J179" s="31">
        <f>Blad1!P173*((('Lisa '!$C$4-'Lisa '!$E$4)/(LN(('Lisa '!$C$4-'Lisa '!$G$4)/('Lisa '!$E$4-'Lisa '!$G$4))))/49.8329)^Blad1!$Q$153</f>
        <v>3343.7140583689088</v>
      </c>
    </row>
    <row r="180" spans="2:10" x14ac:dyDescent="0.2">
      <c r="B180" s="17">
        <v>3200</v>
      </c>
      <c r="C180" s="31">
        <f>Blad1!B174*((('Lisa '!$C$4-'Lisa '!$E$4)/(LN(('Lisa '!$C$4-'Lisa '!$G$4)/('Lisa '!$E$4-'Lisa '!$G$4))))/49.8329)^Blad1!$C$153</f>
        <v>622.55643813527468</v>
      </c>
      <c r="D180" s="31">
        <f>Blad1!D174*((('Lisa '!$C$4-'Lisa '!$E$4)/(LN(('Lisa '!$C$4-'Lisa '!$G$4)/('Lisa '!$E$4-'Lisa '!$G$4))))/49.8329)^Blad1!$E$153</f>
        <v>847.39364847290972</v>
      </c>
      <c r="E180" s="31">
        <f>Blad1!F174*((('Lisa '!$C$4-'Lisa '!$E$4)/(LN(('Lisa '!$C$4-'Lisa '!$G$4)/('Lisa '!$E$4-'Lisa '!$G$4))))/49.8329)^Blad1!$G$153</f>
        <v>1121.5446696661368</v>
      </c>
      <c r="F180" s="31">
        <f>Blad1!H174*((('Lisa '!$C$4-'Lisa '!$E$4)/(LN(('Lisa '!$C$4-'Lisa '!$G$4)/('Lisa '!$E$4-'Lisa '!$G$4))))/49.8329)^Blad1!$I$153</f>
        <v>1272.6818687595301</v>
      </c>
      <c r="G180" s="31">
        <f>Blad1!J174*((('Lisa '!$C$4-'Lisa '!$E$4)/(LN(('Lisa '!$C$4-'Lisa '!$G$4)/('Lisa '!$E$4-'Lisa '!$G$4))))/49.8329)^Blad1!$K$153</f>
        <v>1594.5654272422516</v>
      </c>
      <c r="H180" s="31">
        <f>Blad1!L174*((('Lisa '!$C$4-'Lisa '!$E$4)/(LN(('Lisa '!$C$4-'Lisa '!$G$4)/('Lisa '!$E$4-'Lisa '!$G$4))))/49.8329)^Blad1!$M$153</f>
        <v>1984.0712689663724</v>
      </c>
      <c r="I180" s="31">
        <f>Blad1!N174*((('Lisa '!$C$4-'Lisa '!$E$4)/(LN(('Lisa '!$C$4-'Lisa '!$G$4)/('Lisa '!$E$4-'Lisa '!$G$4))))/49.8329)^Blad1!$O$153</f>
        <v>2785.6691911978696</v>
      </c>
      <c r="J180" s="31">
        <f>Blad1!P174*((('Lisa '!$C$4-'Lisa '!$E$4)/(LN(('Lisa '!$C$4-'Lisa '!$G$4)/('Lisa '!$E$4-'Lisa '!$G$4))))/49.8329)^Blad1!$Q$153</f>
        <v>3566.6283289268363</v>
      </c>
    </row>
    <row r="181" spans="2:10" x14ac:dyDescent="0.2">
      <c r="B181" s="17">
        <v>3400</v>
      </c>
      <c r="C181" s="31">
        <f>Blad1!B175*((('Lisa '!$C$4-'Lisa '!$E$4)/(LN(('Lisa '!$C$4-'Lisa '!$G$4)/('Lisa '!$E$4-'Lisa '!$G$4))))/49.8329)^Blad1!$C$153</f>
        <v>661.46621551872943</v>
      </c>
      <c r="D181" s="31">
        <f>Blad1!D175*((('Lisa '!$C$4-'Lisa '!$E$4)/(LN(('Lisa '!$C$4-'Lisa '!$G$4)/('Lisa '!$E$4-'Lisa '!$G$4))))/49.8329)^Blad1!$E$153</f>
        <v>900.35575150246655</v>
      </c>
      <c r="E181" s="31">
        <f>Blad1!F175*((('Lisa '!$C$4-'Lisa '!$E$4)/(LN(('Lisa '!$C$4-'Lisa '!$G$4)/('Lisa '!$E$4-'Lisa '!$G$4))))/49.8329)^Blad1!$G$153</f>
        <v>1191.6412115202702</v>
      </c>
      <c r="F181" s="31">
        <f>Blad1!H175*((('Lisa '!$C$4-'Lisa '!$E$4)/(LN(('Lisa '!$C$4-'Lisa '!$G$4)/('Lisa '!$E$4-'Lisa '!$G$4))))/49.8329)^Blad1!$I$153</f>
        <v>1352.2244855570004</v>
      </c>
      <c r="G181" s="31">
        <f>Blad1!J175*((('Lisa '!$C$4-'Lisa '!$E$4)/(LN(('Lisa '!$C$4-'Lisa '!$G$4)/('Lisa '!$E$4-'Lisa '!$G$4))))/49.8329)^Blad1!$K$153</f>
        <v>1694.2257664448925</v>
      </c>
      <c r="H181" s="31">
        <f>Blad1!L175*((('Lisa '!$C$4-'Lisa '!$E$4)/(LN(('Lisa '!$C$4-'Lisa '!$G$4)/('Lisa '!$E$4-'Lisa '!$G$4))))/49.8329)^Blad1!$M$153</f>
        <v>2108.0757232767705</v>
      </c>
      <c r="I181" s="31">
        <f>Blad1!N175*((('Lisa '!$C$4-'Lisa '!$E$4)/(LN(('Lisa '!$C$4-'Lisa '!$G$4)/('Lisa '!$E$4-'Lisa '!$G$4))))/49.8329)^Blad1!$O$153</f>
        <v>2959.7735156477361</v>
      </c>
      <c r="J181" s="31">
        <f>Blad1!P175*((('Lisa '!$C$4-'Lisa '!$E$4)/(LN(('Lisa '!$C$4-'Lisa '!$G$4)/('Lisa '!$E$4-'Lisa '!$G$4))))/49.8329)^Blad1!$Q$153</f>
        <v>3789.5425994847633</v>
      </c>
    </row>
    <row r="182" spans="2:10" x14ac:dyDescent="0.2">
      <c r="B182" s="41">
        <v>3600</v>
      </c>
      <c r="C182" s="31">
        <f>Blad1!B176*((('Lisa '!$C$4-'Lisa '!$E$4)/(LN(('Lisa '!$C$4-'Lisa '!$G$4)/('Lisa '!$E$4-'Lisa '!$G$4))))/49.8329)^Blad1!$C$153</f>
        <v>700.37599290218395</v>
      </c>
      <c r="D182" s="31">
        <f>Blad1!D176*((('Lisa '!$C$4-'Lisa '!$E$4)/(LN(('Lisa '!$C$4-'Lisa '!$G$4)/('Lisa '!$E$4-'Lisa '!$G$4))))/49.8329)^Blad1!$E$153</f>
        <v>953.31785453202338</v>
      </c>
      <c r="E182" s="31">
        <f>Blad1!F176*((('Lisa '!$C$4-'Lisa '!$E$4)/(LN(('Lisa '!$C$4-'Lisa '!$G$4)/('Lisa '!$E$4-'Lisa '!$G$4))))/49.8329)^Blad1!$G$153</f>
        <v>1261.7377533744041</v>
      </c>
      <c r="F182" s="31">
        <f>Blad1!H176*((('Lisa '!$C$4-'Lisa '!$E$4)/(LN(('Lisa '!$C$4-'Lisa '!$G$4)/('Lisa '!$E$4-'Lisa '!$G$4))))/49.8329)^Blad1!$I$153</f>
        <v>1431.7671023544713</v>
      </c>
      <c r="G182" s="31">
        <f>Blad1!J176*((('Lisa '!$C$4-'Lisa '!$E$4)/(LN(('Lisa '!$C$4-'Lisa '!$G$4)/('Lisa '!$E$4-'Lisa '!$G$4))))/49.8329)^Blad1!$K$153</f>
        <v>1793.886105647533</v>
      </c>
      <c r="H182" s="31">
        <f>Blad1!L176*((('Lisa '!$C$4-'Lisa '!$E$4)/(LN(('Lisa '!$C$4-'Lisa '!$G$4)/('Lisa '!$E$4-'Lisa '!$G$4))))/49.8329)^Blad1!$M$153</f>
        <v>2232.0801775871687</v>
      </c>
      <c r="I182" s="31">
        <f>Blad1!N176*((('Lisa '!$C$4-'Lisa '!$E$4)/(LN(('Lisa '!$C$4-'Lisa '!$G$4)/('Lisa '!$E$4-'Lisa '!$G$4))))/49.8329)^Blad1!$O$153</f>
        <v>3133.877840097603</v>
      </c>
      <c r="J182" s="31">
        <f>Blad1!P176*((('Lisa '!$C$4-'Lisa '!$E$4)/(LN(('Lisa '!$C$4-'Lisa '!$G$4)/('Lisa '!$E$4-'Lisa '!$G$4))))/49.8329)^Blad1!$Q$153</f>
        <v>4012.4568700426903</v>
      </c>
    </row>
    <row r="183" spans="2:10" x14ac:dyDescent="0.2">
      <c r="B183" s="41">
        <v>3800</v>
      </c>
      <c r="C183" s="31">
        <f>Blad1!B177*((('Lisa '!$C$4-'Lisa '!$E$4)/(LN(('Lisa '!$C$4-'Lisa '!$G$4)/('Lisa '!$E$4-'Lisa '!$G$4))))/49.8329)^Blad1!$C$153</f>
        <v>739.28577028563859</v>
      </c>
      <c r="D183" s="31">
        <f>Blad1!D177*((('Lisa '!$C$4-'Lisa '!$E$4)/(LN(('Lisa '!$C$4-'Lisa '!$G$4)/('Lisa '!$E$4-'Lisa '!$G$4))))/49.8329)^Blad1!$E$153</f>
        <v>1006.2799575615802</v>
      </c>
      <c r="E183" s="31">
        <f>Blad1!F177*((('Lisa '!$C$4-'Lisa '!$E$4)/(LN(('Lisa '!$C$4-'Lisa '!$G$4)/('Lisa '!$E$4-'Lisa '!$G$4))))/49.8329)^Blad1!$G$153</f>
        <v>1331.8342952285375</v>
      </c>
      <c r="F183" s="31">
        <f>Blad1!H177*((('Lisa '!$C$4-'Lisa '!$E$4)/(LN(('Lisa '!$C$4-'Lisa '!$G$4)/('Lisa '!$E$4-'Lisa '!$G$4))))/49.8329)^Blad1!$I$153</f>
        <v>1511.3097191519416</v>
      </c>
      <c r="G183" s="31">
        <f>Blad1!J177*((('Lisa '!$C$4-'Lisa '!$E$4)/(LN(('Lisa '!$C$4-'Lisa '!$G$4)/('Lisa '!$E$4-'Lisa '!$G$4))))/49.8329)^Blad1!$K$153</f>
        <v>1893.5464448501739</v>
      </c>
      <c r="H183" s="31">
        <f>Blad1!L177*((('Lisa '!$C$4-'Lisa '!$E$4)/(LN(('Lisa '!$C$4-'Lisa '!$G$4)/('Lisa '!$E$4-'Lisa '!$G$4))))/49.8329)^Blad1!$M$153</f>
        <v>2356.0846318975673</v>
      </c>
      <c r="I183" s="31">
        <f>Blad1!N177*((('Lisa '!$C$4-'Lisa '!$E$4)/(LN(('Lisa '!$C$4-'Lisa '!$G$4)/('Lisa '!$E$4-'Lisa '!$G$4))))/49.8329)^Blad1!$O$153</f>
        <v>3307.9821645474699</v>
      </c>
      <c r="J183" s="31">
        <f>Blad1!P177*((('Lisa '!$C$4-'Lisa '!$E$4)/(LN(('Lisa '!$C$4-'Lisa '!$G$4)/('Lisa '!$E$4-'Lisa '!$G$4))))/49.8329)^Blad1!$Q$153</f>
        <v>4235.3711406006178</v>
      </c>
    </row>
    <row r="184" spans="2:10" x14ac:dyDescent="0.2">
      <c r="B184" s="41">
        <v>4000</v>
      </c>
      <c r="C184" s="31">
        <f>Blad1!B178*((('Lisa '!$C$4-'Lisa '!$E$4)/(LN(('Lisa '!$C$4-'Lisa '!$G$4)/('Lisa '!$E$4-'Lisa '!$G$4))))/49.8329)^Blad1!$C$153</f>
        <v>778.19554766909334</v>
      </c>
      <c r="D184" s="31">
        <f>Blad1!D178*((('Lisa '!$C$4-'Lisa '!$E$4)/(LN(('Lisa '!$C$4-'Lisa '!$G$4)/('Lisa '!$E$4-'Lisa '!$G$4))))/49.8329)^Blad1!$E$153</f>
        <v>1059.242060591137</v>
      </c>
      <c r="E184" s="31">
        <f>Blad1!F178*((('Lisa '!$C$4-'Lisa '!$E$4)/(LN(('Lisa '!$C$4-'Lisa '!$G$4)/('Lisa '!$E$4-'Lisa '!$G$4))))/49.8329)^Blad1!$G$153</f>
        <v>1401.9308370826709</v>
      </c>
      <c r="F184" s="31">
        <f>Blad1!H178*((('Lisa '!$C$4-'Lisa '!$E$4)/(LN(('Lisa '!$C$4-'Lisa '!$G$4)/('Lisa '!$E$4-'Lisa '!$G$4))))/49.8329)^Blad1!$I$153</f>
        <v>1590.8523359494125</v>
      </c>
      <c r="G184" s="31">
        <f>Blad1!J178*((('Lisa '!$C$4-'Lisa '!$E$4)/(LN(('Lisa '!$C$4-'Lisa '!$G$4)/('Lisa '!$E$4-'Lisa '!$G$4))))/49.8329)^Blad1!$K$153</f>
        <v>1993.2067840528146</v>
      </c>
      <c r="H184" s="31">
        <f>Blad1!L178*((('Lisa '!$C$4-'Lisa '!$E$4)/(LN(('Lisa '!$C$4-'Lisa '!$G$4)/('Lisa '!$E$4-'Lisa '!$G$4))))/49.8329)^Blad1!$M$153</f>
        <v>2480.0890862079655</v>
      </c>
      <c r="I184" s="31">
        <f>Blad1!N178*((('Lisa '!$C$4-'Lisa '!$E$4)/(LN(('Lisa '!$C$4-'Lisa '!$G$4)/('Lisa '!$E$4-'Lisa '!$G$4))))/49.8329)^Blad1!$O$153</f>
        <v>3482.0864889973368</v>
      </c>
      <c r="J184" s="31">
        <f>Blad1!P178*((('Lisa '!$C$4-'Lisa '!$E$4)/(LN(('Lisa '!$C$4-'Lisa '!$G$4)/('Lisa '!$E$4-'Lisa '!$G$4))))/49.8329)^Blad1!$Q$153</f>
        <v>4458.2854111585448</v>
      </c>
    </row>
    <row r="185" spans="2:10" x14ac:dyDescent="0.2">
      <c r="B185" s="41">
        <v>4200</v>
      </c>
      <c r="C185" s="31">
        <f>Blad1!B179*((('Lisa '!$C$4-'Lisa '!$E$4)/(LN(('Lisa '!$C$4-'Lisa '!$G$4)/('Lisa '!$E$4-'Lisa '!$G$4))))/49.8329)^Blad1!$C$153</f>
        <v>817.10532505254798</v>
      </c>
      <c r="D185" s="31">
        <f>Blad1!D179*((('Lisa '!$C$4-'Lisa '!$E$4)/(LN(('Lisa '!$C$4-'Lisa '!$G$4)/('Lisa '!$E$4-'Lisa '!$G$4))))/49.8329)^Blad1!$E$153</f>
        <v>1112.2041636206939</v>
      </c>
      <c r="E185" s="31">
        <f>Blad1!F179*((('Lisa '!$C$4-'Lisa '!$E$4)/(LN(('Lisa '!$C$4-'Lisa '!$G$4)/('Lisa '!$E$4-'Lisa '!$G$4))))/49.8329)^Blad1!$G$153</f>
        <v>1472.0273789368046</v>
      </c>
      <c r="F185" s="31">
        <f>Blad1!H179*((('Lisa '!$C$4-'Lisa '!$E$4)/(LN(('Lisa '!$C$4-'Lisa '!$G$4)/('Lisa '!$E$4-'Lisa '!$G$4))))/49.8329)^Blad1!$I$153</f>
        <v>1670.3949527468831</v>
      </c>
      <c r="G185" s="31">
        <f>Blad1!J179*((('Lisa '!$C$4-'Lisa '!$E$4)/(LN(('Lisa '!$C$4-'Lisa '!$G$4)/('Lisa '!$E$4-'Lisa '!$G$4))))/49.8329)^Blad1!$K$153</f>
        <v>2092.8671232554552</v>
      </c>
      <c r="H185" s="31">
        <f>Blad1!L179*((('Lisa '!$C$4-'Lisa '!$E$4)/(LN(('Lisa '!$C$4-'Lisa '!$G$4)/('Lisa '!$E$4-'Lisa '!$G$4))))/49.8329)^Blad1!$M$153</f>
        <v>2604.0935405183636</v>
      </c>
      <c r="I185" s="31">
        <f>Blad1!N179*((('Lisa '!$C$4-'Lisa '!$E$4)/(LN(('Lisa '!$C$4-'Lisa '!$G$4)/('Lisa '!$E$4-'Lisa '!$G$4))))/49.8329)^Blad1!$O$153</f>
        <v>3656.1908134472037</v>
      </c>
      <c r="J185" s="31">
        <f>Blad1!P179*((('Lisa '!$C$4-'Lisa '!$E$4)/(LN(('Lisa '!$C$4-'Lisa '!$G$4)/('Lisa '!$E$4-'Lisa '!$G$4))))/49.8329)^Blad1!$Q$153</f>
        <v>4681.1996817164718</v>
      </c>
    </row>
    <row r="186" spans="2:10" x14ac:dyDescent="0.2">
      <c r="B186" s="41">
        <v>4400</v>
      </c>
      <c r="C186" s="31">
        <f>Blad1!B180*((('Lisa '!$C$4-'Lisa '!$E$4)/(LN(('Lisa '!$C$4-'Lisa '!$G$4)/('Lisa '!$E$4-'Lisa '!$G$4))))/49.8329)^Blad1!$C$153</f>
        <v>856.01510243600273</v>
      </c>
      <c r="D186" s="31">
        <f>Blad1!D180*((('Lisa '!$C$4-'Lisa '!$E$4)/(LN(('Lisa '!$C$4-'Lisa '!$G$4)/('Lisa '!$E$4-'Lisa '!$G$4))))/49.8329)^Blad1!$E$153</f>
        <v>1165.1662666502509</v>
      </c>
      <c r="E186" s="31">
        <f>Blad1!F180*((('Lisa '!$C$4-'Lisa '!$E$4)/(LN(('Lisa '!$C$4-'Lisa '!$G$4)/('Lisa '!$E$4-'Lisa '!$G$4))))/49.8329)^Blad1!$G$153</f>
        <v>1542.123920790938</v>
      </c>
      <c r="F186" s="31">
        <f>Blad1!H180*((('Lisa '!$C$4-'Lisa '!$E$4)/(LN(('Lisa '!$C$4-'Lisa '!$G$4)/('Lisa '!$E$4-'Lisa '!$G$4))))/49.8329)^Blad1!$I$153</f>
        <v>1749.9375695443537</v>
      </c>
      <c r="G186" s="31">
        <f>Blad1!J180*((('Lisa '!$C$4-'Lisa '!$E$4)/(LN(('Lisa '!$C$4-'Lisa '!$G$4)/('Lisa '!$E$4-'Lisa '!$G$4))))/49.8329)^Blad1!$K$153</f>
        <v>2192.5274624580961</v>
      </c>
      <c r="H186" s="31">
        <f>Blad1!L180*((('Lisa '!$C$4-'Lisa '!$E$4)/(LN(('Lisa '!$C$4-'Lisa '!$G$4)/('Lisa '!$E$4-'Lisa '!$G$4))))/49.8329)^Blad1!$M$153</f>
        <v>2728.0979948287618</v>
      </c>
      <c r="I186" s="31">
        <f>Blad1!N180*((('Lisa '!$C$4-'Lisa '!$E$4)/(LN(('Lisa '!$C$4-'Lisa '!$G$4)/('Lisa '!$E$4-'Lisa '!$G$4))))/49.8329)^Blad1!$O$153</f>
        <v>3830.2951378970706</v>
      </c>
      <c r="J186" s="31">
        <f>Blad1!P180*((('Lisa '!$C$4-'Lisa '!$E$4)/(LN(('Lisa '!$C$4-'Lisa '!$G$4)/('Lisa '!$E$4-'Lisa '!$G$4))))/49.8329)^Blad1!$Q$153</f>
        <v>4904.1139522743997</v>
      </c>
    </row>
    <row r="187" spans="2:10" x14ac:dyDescent="0.2">
      <c r="B187" s="41">
        <v>4600</v>
      </c>
      <c r="C187" s="31">
        <f>Blad1!B181*((('Lisa '!$C$4-'Lisa '!$E$4)/(LN(('Lisa '!$C$4-'Lisa '!$G$4)/('Lisa '!$E$4-'Lisa '!$G$4))))/49.8329)^Blad1!$C$153</f>
        <v>894.92487981945726</v>
      </c>
      <c r="D187" s="31">
        <f>Blad1!D181*((('Lisa '!$C$4-'Lisa '!$E$4)/(LN(('Lisa '!$C$4-'Lisa '!$G$4)/('Lisa '!$E$4-'Lisa '!$G$4))))/49.8329)^Blad1!$E$153</f>
        <v>1218.1283696798077</v>
      </c>
      <c r="E187" s="31">
        <f>Blad1!F181*((('Lisa '!$C$4-'Lisa '!$E$4)/(LN(('Lisa '!$C$4-'Lisa '!$G$4)/('Lisa '!$E$4-'Lisa '!$G$4))))/49.8329)^Blad1!$G$153</f>
        <v>1612.2204626450716</v>
      </c>
      <c r="F187" s="31">
        <f>Blad1!H181*((('Lisa '!$C$4-'Lisa '!$E$4)/(LN(('Lisa '!$C$4-'Lisa '!$G$4)/('Lisa '!$E$4-'Lisa '!$G$4))))/49.8329)^Blad1!$I$153</f>
        <v>1829.4801863418243</v>
      </c>
      <c r="G187" s="31">
        <f>Blad1!J181*((('Lisa '!$C$4-'Lisa '!$E$4)/(LN(('Lisa '!$C$4-'Lisa '!$G$4)/('Lisa '!$E$4-'Lisa '!$G$4))))/49.8329)^Blad1!$K$153</f>
        <v>2292.1878016607366</v>
      </c>
      <c r="H187" s="31">
        <f>Blad1!L181*((('Lisa '!$C$4-'Lisa '!$E$4)/(LN(('Lisa '!$C$4-'Lisa '!$G$4)/('Lisa '!$E$4-'Lisa '!$G$4))))/49.8329)^Blad1!$M$153</f>
        <v>2852.1024491391604</v>
      </c>
      <c r="I187" s="31">
        <f>Blad1!N181*((('Lisa '!$C$4-'Lisa '!$E$4)/(LN(('Lisa '!$C$4-'Lisa '!$G$4)/('Lisa '!$E$4-'Lisa '!$G$4))))/49.8329)^Blad1!$O$153</f>
        <v>4004.3994623469371</v>
      </c>
      <c r="J187" s="31">
        <f>Blad1!P181*((('Lisa '!$C$4-'Lisa '!$E$4)/(LN(('Lisa '!$C$4-'Lisa '!$G$4)/('Lisa '!$E$4-'Lisa '!$G$4))))/49.8329)^Blad1!$Q$153</f>
        <v>5127.0282228323267</v>
      </c>
    </row>
    <row r="188" spans="2:10" x14ac:dyDescent="0.2">
      <c r="B188" s="41">
        <v>4800</v>
      </c>
      <c r="C188" s="31">
        <f>Blad1!B182*((('Lisa '!$C$4-'Lisa '!$E$4)/(LN(('Lisa '!$C$4-'Lisa '!$G$4)/('Lisa '!$E$4-'Lisa '!$G$4))))/49.8329)^Blad1!$C$153</f>
        <v>933.83465720291201</v>
      </c>
      <c r="D188" s="31">
        <f>Blad1!D182*((('Lisa '!$C$4-'Lisa '!$E$4)/(LN(('Lisa '!$C$4-'Lisa '!$G$4)/('Lisa '!$E$4-'Lisa '!$G$4))))/49.8329)^Blad1!$E$153</f>
        <v>1271.0904727093646</v>
      </c>
      <c r="E188" s="31">
        <f>Blad1!F182*((('Lisa '!$C$4-'Lisa '!$E$4)/(LN(('Lisa '!$C$4-'Lisa '!$G$4)/('Lisa '!$E$4-'Lisa '!$G$4))))/49.8329)^Blad1!$G$153</f>
        <v>1682.3170044992053</v>
      </c>
      <c r="F188" s="31">
        <f>Blad1!H182*((('Lisa '!$C$4-'Lisa '!$E$4)/(LN(('Lisa '!$C$4-'Lisa '!$G$4)/('Lisa '!$E$4-'Lisa '!$G$4))))/49.8329)^Blad1!$I$153</f>
        <v>1909.0228031392949</v>
      </c>
      <c r="G188" s="31">
        <f>Blad1!J182*((('Lisa '!$C$4-'Lisa '!$E$4)/(LN(('Lisa '!$C$4-'Lisa '!$G$4)/('Lisa '!$E$4-'Lisa '!$G$4))))/49.8329)^Blad1!$K$153</f>
        <v>2391.8481408633779</v>
      </c>
      <c r="H188" s="31">
        <f>Blad1!L182*((('Lisa '!$C$4-'Lisa '!$E$4)/(LN(('Lisa '!$C$4-'Lisa '!$G$4)/('Lisa '!$E$4-'Lisa '!$G$4))))/49.8329)^Blad1!$M$153</f>
        <v>2976.1069034495586</v>
      </c>
      <c r="I188" s="31">
        <f>Blad1!N182*((('Lisa '!$C$4-'Lisa '!$E$4)/(LN(('Lisa '!$C$4-'Lisa '!$G$4)/('Lisa '!$E$4-'Lisa '!$G$4))))/49.8329)^Blad1!$O$153</f>
        <v>4178.503786796804</v>
      </c>
      <c r="J188" s="31">
        <f>Blad1!P182*((('Lisa '!$C$4-'Lisa '!$E$4)/(LN(('Lisa '!$C$4-'Lisa '!$G$4)/('Lisa '!$E$4-'Lisa '!$G$4))))/49.8329)^Blad1!$Q$153</f>
        <v>5349.9424933902546</v>
      </c>
    </row>
    <row r="189" spans="2:10" x14ac:dyDescent="0.2">
      <c r="B189" s="41">
        <v>5000</v>
      </c>
      <c r="C189" s="31">
        <f>Blad1!B183*((('Lisa '!$C$4-'Lisa '!$E$4)/(LN(('Lisa '!$C$4-'Lisa '!$G$4)/('Lisa '!$E$4-'Lisa '!$G$4))))/49.8329)^Blad1!$C$153</f>
        <v>972.74443458636665</v>
      </c>
      <c r="D189" s="31">
        <f>Blad1!D183*((('Lisa '!$C$4-'Lisa '!$E$4)/(LN(('Lisa '!$C$4-'Lisa '!$G$4)/('Lisa '!$E$4-'Lisa '!$G$4))))/49.8329)^Blad1!$E$153</f>
        <v>1324.0525757389214</v>
      </c>
      <c r="E189" s="31">
        <f>Blad1!F183*((('Lisa '!$C$4-'Lisa '!$E$4)/(LN(('Lisa '!$C$4-'Lisa '!$G$4)/('Lisa '!$E$4-'Lisa '!$G$4))))/49.8329)^Blad1!$G$153</f>
        <v>1752.4135463533387</v>
      </c>
      <c r="F189" s="31">
        <f>Blad1!H183*((('Lisa '!$C$4-'Lisa '!$E$4)/(LN(('Lisa '!$C$4-'Lisa '!$G$4)/('Lisa '!$E$4-'Lisa '!$G$4))))/49.8329)^Blad1!$I$153</f>
        <v>1988.5654199367655</v>
      </c>
      <c r="G189" s="31">
        <f>Blad1!J183*((('Lisa '!$C$4-'Lisa '!$E$4)/(LN(('Lisa '!$C$4-'Lisa '!$G$4)/('Lisa '!$E$4-'Lisa '!$G$4))))/49.8329)^Blad1!$K$153</f>
        <v>2491.5084800660184</v>
      </c>
      <c r="H189" s="31">
        <f>Blad1!L183*((('Lisa '!$C$4-'Lisa '!$E$4)/(LN(('Lisa '!$C$4-'Lisa '!$G$4)/('Lisa '!$E$4-'Lisa '!$G$4))))/49.8329)^Blad1!$M$153</f>
        <v>3100.1113577599567</v>
      </c>
      <c r="I189" s="31">
        <f>Blad1!N183*((('Lisa '!$C$4-'Lisa '!$E$4)/(LN(('Lisa '!$C$4-'Lisa '!$G$4)/('Lisa '!$E$4-'Lisa '!$G$4))))/49.8329)^Blad1!$O$153</f>
        <v>4352.6081112466709</v>
      </c>
      <c r="J189" s="31">
        <f>Blad1!P183*((('Lisa '!$C$4-'Lisa '!$E$4)/(LN(('Lisa '!$C$4-'Lisa '!$G$4)/('Lisa '!$E$4-'Lisa '!$G$4))))/49.8329)^Blad1!$Q$153</f>
        <v>5572.8567639481807</v>
      </c>
    </row>
    <row r="190" spans="2:10" x14ac:dyDescent="0.2">
      <c r="B190" s="41">
        <v>5200</v>
      </c>
      <c r="C190" s="31">
        <f>Blad1!B184*((('Lisa '!$C$4-'Lisa '!$E$4)/(LN(('Lisa '!$C$4-'Lisa '!$G$4)/('Lisa '!$E$4-'Lisa '!$G$4))))/49.8329)^Blad1!$C$153</f>
        <v>1011.6542119698214</v>
      </c>
      <c r="D190" s="31">
        <f>Blad1!D184*((('Lisa '!$C$4-'Lisa '!$E$4)/(LN(('Lisa '!$C$4-'Lisa '!$G$4)/('Lisa '!$E$4-'Lisa '!$G$4))))/49.8329)^Blad1!$E$153</f>
        <v>1377.0146787684782</v>
      </c>
      <c r="E190" s="31">
        <f>Blad1!F184*((('Lisa '!$C$4-'Lisa '!$E$4)/(LN(('Lisa '!$C$4-'Lisa '!$G$4)/('Lisa '!$E$4-'Lisa '!$G$4))))/49.8329)^Blad1!$G$153</f>
        <v>1822.5100882074721</v>
      </c>
      <c r="F190" s="31">
        <f>Blad1!H184*((('Lisa '!$C$4-'Lisa '!$E$4)/(LN(('Lisa '!$C$4-'Lisa '!$G$4)/('Lisa '!$E$4-'Lisa '!$G$4))))/49.8329)^Blad1!$I$153</f>
        <v>2068.1080367342361</v>
      </c>
      <c r="G190" s="31">
        <f>Blad1!J184*((('Lisa '!$C$4-'Lisa '!$E$4)/(LN(('Lisa '!$C$4-'Lisa '!$G$4)/('Lisa '!$E$4-'Lisa '!$G$4))))/49.8329)^Blad1!$K$153</f>
        <v>2591.1688192686588</v>
      </c>
      <c r="H190" s="31">
        <f>Blad1!L184*((('Lisa '!$C$4-'Lisa '!$E$4)/(LN(('Lisa '!$C$4-'Lisa '!$G$4)/('Lisa '!$E$4-'Lisa '!$G$4))))/49.8329)^Blad1!$M$153</f>
        <v>3224.1158120703549</v>
      </c>
      <c r="I190" s="31">
        <f>Blad1!N184*((('Lisa '!$C$4-'Lisa '!$E$4)/(LN(('Lisa '!$C$4-'Lisa '!$G$4)/('Lisa '!$E$4-'Lisa '!$G$4))))/49.8329)^Blad1!$O$153</f>
        <v>4526.7124356965378</v>
      </c>
      <c r="J190" s="31">
        <f>Blad1!P184*((('Lisa '!$C$4-'Lisa '!$E$4)/(LN(('Lisa '!$C$4-'Lisa '!$G$4)/('Lisa '!$E$4-'Lisa '!$G$4))))/49.8329)^Blad1!$Q$153</f>
        <v>5795.7710345061078</v>
      </c>
    </row>
    <row r="191" spans="2:10" x14ac:dyDescent="0.2">
      <c r="B191" s="41">
        <v>5400</v>
      </c>
      <c r="C191" s="31">
        <f>Blad1!B185*((('Lisa '!$C$4-'Lisa '!$E$4)/(LN(('Lisa '!$C$4-'Lisa '!$G$4)/('Lisa '!$E$4-'Lisa '!$G$4))))/49.8329)^Blad1!$C$153</f>
        <v>1050.5639893532762</v>
      </c>
      <c r="D191" s="31">
        <f>Blad1!D185*((('Lisa '!$C$4-'Lisa '!$E$4)/(LN(('Lisa '!$C$4-'Lisa '!$G$4)/('Lisa '!$E$4-'Lisa '!$G$4))))/49.8329)^Blad1!$E$153</f>
        <v>1429.9767817980351</v>
      </c>
      <c r="E191" s="31">
        <f>Blad1!F185*((('Lisa '!$C$4-'Lisa '!$E$4)/(LN(('Lisa '!$C$4-'Lisa '!$G$4)/('Lisa '!$E$4-'Lisa '!$G$4))))/49.8329)^Blad1!$G$153</f>
        <v>1892.6066300616058</v>
      </c>
      <c r="F191" s="31">
        <f>Blad1!H185*((('Lisa '!$C$4-'Lisa '!$E$4)/(LN(('Lisa '!$C$4-'Lisa '!$G$4)/('Lisa '!$E$4-'Lisa '!$G$4))))/49.8329)^Blad1!$I$153</f>
        <v>2147.6506535317067</v>
      </c>
      <c r="G191" s="31">
        <f>Blad1!J185*((('Lisa '!$C$4-'Lisa '!$E$4)/(LN(('Lisa '!$C$4-'Lisa '!$G$4)/('Lisa '!$E$4-'Lisa '!$G$4))))/49.8329)^Blad1!$K$153</f>
        <v>2690.8291584712997</v>
      </c>
      <c r="H191" s="31">
        <f>Blad1!L185*((('Lisa '!$C$4-'Lisa '!$E$4)/(LN(('Lisa '!$C$4-'Lisa '!$G$4)/('Lisa '!$E$4-'Lisa '!$G$4))))/49.8329)^Blad1!$M$153</f>
        <v>3348.120266380753</v>
      </c>
      <c r="I191" s="31">
        <f>Blad1!N185*((('Lisa '!$C$4-'Lisa '!$E$4)/(LN(('Lisa '!$C$4-'Lisa '!$G$4)/('Lisa '!$E$4-'Lisa '!$G$4))))/49.8329)^Blad1!$O$153</f>
        <v>4700.8167601464047</v>
      </c>
      <c r="J191" s="31">
        <f>Blad1!P185*((('Lisa '!$C$4-'Lisa '!$E$4)/(LN(('Lisa '!$C$4-'Lisa '!$G$4)/('Lisa '!$E$4-'Lisa '!$G$4))))/49.8329)^Blad1!$Q$153</f>
        <v>6018.6853050640357</v>
      </c>
    </row>
    <row r="192" spans="2:10" x14ac:dyDescent="0.2">
      <c r="B192" s="41">
        <v>5600</v>
      </c>
      <c r="C192" s="31">
        <f>Blad1!B186*((('Lisa '!$C$4-'Lisa '!$E$4)/(LN(('Lisa '!$C$4-'Lisa '!$G$4)/('Lisa '!$E$4-'Lisa '!$G$4))))/49.8329)^Blad1!$C$153</f>
        <v>1089.4737667367306</v>
      </c>
      <c r="D192" s="31">
        <f>Blad1!D186*((('Lisa '!$C$4-'Lisa '!$E$4)/(LN(('Lisa '!$C$4-'Lisa '!$G$4)/('Lisa '!$E$4-'Lisa '!$G$4))))/49.8329)^Blad1!$E$153</f>
        <v>1482.9388848275919</v>
      </c>
      <c r="E192" s="31">
        <f>Blad1!F186*((('Lisa '!$C$4-'Lisa '!$E$4)/(LN(('Lisa '!$C$4-'Lisa '!$G$4)/('Lisa '!$E$4-'Lisa '!$G$4))))/49.8329)^Blad1!$G$153</f>
        <v>1962.7031719157394</v>
      </c>
      <c r="F192" s="31">
        <f>Blad1!H186*((('Lisa '!$C$4-'Lisa '!$E$4)/(LN(('Lisa '!$C$4-'Lisa '!$G$4)/('Lisa '!$E$4-'Lisa '!$G$4))))/49.8329)^Blad1!$I$153</f>
        <v>2227.1932703291773</v>
      </c>
      <c r="G192" s="31">
        <f>Blad1!J186*((('Lisa '!$C$4-'Lisa '!$E$4)/(LN(('Lisa '!$C$4-'Lisa '!$G$4)/('Lisa '!$E$4-'Lisa '!$G$4))))/49.8329)^Blad1!$K$153</f>
        <v>2790.4894976739401</v>
      </c>
      <c r="H192" s="31">
        <f>Blad1!L186*((('Lisa '!$C$4-'Lisa '!$E$4)/(LN(('Lisa '!$C$4-'Lisa '!$G$4)/('Lisa '!$E$4-'Lisa '!$G$4))))/49.8329)^Blad1!$M$153</f>
        <v>3472.1247206911517</v>
      </c>
      <c r="I192" s="31">
        <f>Blad1!N186*((('Lisa '!$C$4-'Lisa '!$E$4)/(LN(('Lisa '!$C$4-'Lisa '!$G$4)/('Lisa '!$E$4-'Lisa '!$G$4))))/49.8329)^Blad1!$O$153</f>
        <v>4874.9210845962716</v>
      </c>
      <c r="J192" s="31">
        <f>Blad1!P186*((('Lisa '!$C$4-'Lisa '!$E$4)/(LN(('Lisa '!$C$4-'Lisa '!$G$4)/('Lisa '!$E$4-'Lisa '!$G$4))))/49.8329)^Blad1!$Q$153</f>
        <v>6241.5995756219627</v>
      </c>
    </row>
    <row r="193" spans="2:10" x14ac:dyDescent="0.2">
      <c r="B193" s="41">
        <v>5800</v>
      </c>
      <c r="C193" s="31">
        <f>Blad1!B187*((('Lisa '!$C$4-'Lisa '!$E$4)/(LN(('Lisa '!$C$4-'Lisa '!$G$4)/('Lisa '!$E$4-'Lisa '!$G$4))))/49.8329)^Blad1!$C$153</f>
        <v>1128.3835441201852</v>
      </c>
      <c r="D193" s="31">
        <f>Blad1!D187*((('Lisa '!$C$4-'Lisa '!$E$4)/(LN(('Lisa '!$C$4-'Lisa '!$G$4)/('Lisa '!$E$4-'Lisa '!$G$4))))/49.8329)^Blad1!$E$153</f>
        <v>1535.9009878571487</v>
      </c>
      <c r="E193" s="31">
        <f>Blad1!F187*((('Lisa '!$C$4-'Lisa '!$E$4)/(LN(('Lisa '!$C$4-'Lisa '!$G$4)/('Lisa '!$E$4-'Lisa '!$G$4))))/49.8329)^Blad1!$G$153</f>
        <v>2032.7997137698728</v>
      </c>
      <c r="F193" s="31">
        <f>Blad1!H187*((('Lisa '!$C$4-'Lisa '!$E$4)/(LN(('Lisa '!$C$4-'Lisa '!$G$4)/('Lisa '!$E$4-'Lisa '!$G$4))))/49.8329)^Blad1!$I$153</f>
        <v>2306.7358871266479</v>
      </c>
      <c r="G193" s="31">
        <f>Blad1!J187*((('Lisa '!$C$4-'Lisa '!$E$4)/(LN(('Lisa '!$C$4-'Lisa '!$G$4)/('Lisa '!$E$4-'Lisa '!$G$4))))/49.8329)^Blad1!$K$153</f>
        <v>2890.1498368765815</v>
      </c>
      <c r="H193" s="31">
        <f>Blad1!L187*((('Lisa '!$C$4-'Lisa '!$E$4)/(LN(('Lisa '!$C$4-'Lisa '!$G$4)/('Lisa '!$E$4-'Lisa '!$G$4))))/49.8329)^Blad1!$M$153</f>
        <v>3596.1291750015498</v>
      </c>
      <c r="I193" s="31">
        <f>Blad1!N187*((('Lisa '!$C$4-'Lisa '!$E$4)/(LN(('Lisa '!$C$4-'Lisa '!$G$4)/('Lisa '!$E$4-'Lisa '!$G$4))))/49.8329)^Blad1!$O$153</f>
        <v>5049.0254090461385</v>
      </c>
      <c r="J193" s="31">
        <f>Blad1!P187*((('Lisa '!$C$4-'Lisa '!$E$4)/(LN(('Lisa '!$C$4-'Lisa '!$G$4)/('Lisa '!$E$4-'Lisa '!$G$4))))/49.8329)^Blad1!$Q$153</f>
        <v>6464.5138461798906</v>
      </c>
    </row>
    <row r="194" spans="2:10" ht="12" customHeight="1" x14ac:dyDescent="0.2">
      <c r="B194" s="41">
        <v>6000</v>
      </c>
      <c r="C194" s="31">
        <f>Blad1!B188*((('Lisa '!$C$4-'Lisa '!$E$4)/(LN(('Lisa '!$C$4-'Lisa '!$G$4)/('Lisa '!$E$4-'Lisa '!$G$4))))/49.8329)^Blad1!$C$153</f>
        <v>1167.2933215036401</v>
      </c>
      <c r="D194" s="31">
        <f>Blad1!D188*((('Lisa '!$C$4-'Lisa '!$E$4)/(LN(('Lisa '!$C$4-'Lisa '!$G$4)/('Lisa '!$E$4-'Lisa '!$G$4))))/49.8329)^Blad1!$E$153</f>
        <v>1588.8630908867058</v>
      </c>
      <c r="E194" s="31">
        <f>Blad1!F188*((('Lisa '!$C$4-'Lisa '!$E$4)/(LN(('Lisa '!$C$4-'Lisa '!$G$4)/('Lisa '!$E$4-'Lisa '!$G$4))))/49.8329)^Blad1!$G$153</f>
        <v>2102.8962556240062</v>
      </c>
      <c r="F194" s="31">
        <f>Blad1!H188*((('Lisa '!$C$4-'Lisa '!$E$4)/(LN(('Lisa '!$C$4-'Lisa '!$G$4)/('Lisa '!$E$4-'Lisa '!$G$4))))/49.8329)^Blad1!$I$153</f>
        <v>2386.2785039241185</v>
      </c>
      <c r="G194" s="31">
        <f>Blad1!J188*((('Lisa '!$C$4-'Lisa '!$E$4)/(LN(('Lisa '!$C$4-'Lisa '!$G$4)/('Lisa '!$E$4-'Lisa '!$G$4))))/49.8329)^Blad1!$K$153</f>
        <v>2989.8101760792219</v>
      </c>
      <c r="H194" s="31">
        <f>Blad1!L188*((('Lisa '!$C$4-'Lisa '!$E$4)/(LN(('Lisa '!$C$4-'Lisa '!$G$4)/('Lisa '!$E$4-'Lisa '!$G$4))))/49.8329)^Blad1!$M$153</f>
        <v>3720.133629311948</v>
      </c>
      <c r="I194" s="31">
        <f>Blad1!N188*((('Lisa '!$C$4-'Lisa '!$E$4)/(LN(('Lisa '!$C$4-'Lisa '!$G$4)/('Lisa '!$E$4-'Lisa '!$G$4))))/49.8329)^Blad1!$O$153</f>
        <v>5223.1297334960054</v>
      </c>
      <c r="J194" s="31">
        <f>Blad1!P188*((('Lisa '!$C$4-'Lisa '!$E$4)/(LN(('Lisa '!$C$4-'Lisa '!$G$4)/('Lisa '!$E$4-'Lisa '!$G$4))))/49.8329)^Blad1!$Q$153</f>
        <v>6687.4281167378176</v>
      </c>
    </row>
    <row r="195" spans="2:10" ht="19.5" x14ac:dyDescent="0.35">
      <c r="B195" s="82"/>
      <c r="C195" s="82"/>
      <c r="D195" s="82"/>
      <c r="E195" s="82"/>
      <c r="F195" s="82"/>
      <c r="G195" s="82"/>
    </row>
    <row r="197" spans="2:10" x14ac:dyDescent="0.2">
      <c r="B197" s="30"/>
    </row>
    <row r="198" spans="2:10" x14ac:dyDescent="0.2">
      <c r="B198" s="30"/>
    </row>
  </sheetData>
  <sheetProtection password="E2E9" sheet="1" objects="1" scenarios="1" selectLockedCells="1"/>
  <mergeCells count="14">
    <mergeCell ref="M54:T54"/>
    <mergeCell ref="B195:G195"/>
    <mergeCell ref="C8:J8"/>
    <mergeCell ref="B7:J7"/>
    <mergeCell ref="C54:J54"/>
    <mergeCell ref="B53:J53"/>
    <mergeCell ref="B99:J99"/>
    <mergeCell ref="M162:U162"/>
    <mergeCell ref="L61:T61"/>
    <mergeCell ref="L65:T65"/>
    <mergeCell ref="M111:U111"/>
    <mergeCell ref="C100:J100"/>
    <mergeCell ref="C151:J151"/>
    <mergeCell ref="B150:J150"/>
  </mergeCells>
  <phoneticPr fontId="0" type="noConversion"/>
  <printOptions horizontalCentered="1"/>
  <pageMargins left="0.25" right="0.25" top="0.75" bottom="0.75" header="0.3" footer="0.3"/>
  <pageSetup paperSize="9" scale="95" orientation="portrait" r:id="rId1"/>
  <headerFooter alignWithMargins="0"/>
  <rowBreaks count="3" manualBreakCount="3">
    <brk id="52" min="1" max="9" man="1"/>
    <brk id="98" min="1" max="9" man="1"/>
    <brk id="144" min="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topLeftCell="A61" workbookViewId="0">
      <selection activeCell="N63" sqref="N63"/>
    </sheetView>
  </sheetViews>
  <sheetFormatPr baseColWidth="10" defaultColWidth="11.42578125" defaultRowHeight="20.25" x14ac:dyDescent="0.3"/>
  <cols>
    <col min="1" max="6" width="11.42578125" style="2" customWidth="1"/>
    <col min="7" max="7" width="11.42578125" style="11" customWidth="1"/>
    <col min="8" max="8" width="11.42578125" style="12" customWidth="1"/>
  </cols>
  <sheetData>
    <row r="1" spans="1:12" ht="21" thickBot="1" x14ac:dyDescent="0.35"/>
    <row r="2" spans="1:12" s="6" customFormat="1" ht="26.1" customHeight="1" thickBot="1" x14ac:dyDescent="0.35">
      <c r="A2" s="7" t="s">
        <v>0</v>
      </c>
      <c r="B2" s="8"/>
      <c r="C2" s="10"/>
      <c r="D2" s="8"/>
      <c r="E2" s="8"/>
      <c r="F2" s="9"/>
      <c r="G2" s="5"/>
      <c r="H2" s="12"/>
    </row>
    <row r="3" spans="1:12" s="6" customFormat="1" ht="26.1" customHeight="1" thickBot="1" x14ac:dyDescent="0.35">
      <c r="A3" s="7">
        <v>10</v>
      </c>
      <c r="B3" s="8"/>
      <c r="C3" s="8">
        <v>11</v>
      </c>
      <c r="D3" s="8">
        <v>21</v>
      </c>
      <c r="E3" s="8">
        <v>22</v>
      </c>
      <c r="F3" s="9">
        <v>33</v>
      </c>
      <c r="G3" s="5"/>
      <c r="H3" s="13">
        <v>10</v>
      </c>
      <c r="I3" s="8">
        <v>11</v>
      </c>
      <c r="J3" s="8">
        <v>21</v>
      </c>
      <c r="K3" s="8">
        <v>22</v>
      </c>
      <c r="L3" s="9">
        <v>33</v>
      </c>
    </row>
    <row r="4" spans="1:12" ht="12.75" x14ac:dyDescent="0.2">
      <c r="A4" s="2">
        <f>(G4*H4)/1000</f>
        <v>124.96479999999998</v>
      </c>
      <c r="C4" s="2">
        <f>(G4*I4)/1000</f>
        <v>189.2</v>
      </c>
      <c r="D4" s="2">
        <f>(G4*J4)/1000</f>
        <v>294.8</v>
      </c>
      <c r="E4" s="2">
        <f>(G4*K4)/1000</f>
        <v>354.4</v>
      </c>
      <c r="F4" s="2">
        <f>(G4*L4)/1000</f>
        <v>503.6</v>
      </c>
      <c r="G4" s="11">
        <v>400</v>
      </c>
      <c r="H4" s="15">
        <f>332*0.941</f>
        <v>312.41199999999998</v>
      </c>
      <c r="I4">
        <v>473</v>
      </c>
      <c r="J4">
        <v>737</v>
      </c>
      <c r="K4">
        <v>886</v>
      </c>
      <c r="L4">
        <v>1259</v>
      </c>
    </row>
    <row r="5" spans="1:12" ht="12.75" x14ac:dyDescent="0.2">
      <c r="A5" s="2">
        <f t="shared" ref="A5:A19" si="0">(G5*H5)/1000</f>
        <v>156.20599999999999</v>
      </c>
      <c r="C5" s="2">
        <f t="shared" ref="C5:C19" si="1">(G5*I5)/1000</f>
        <v>236.5</v>
      </c>
      <c r="D5" s="2">
        <f t="shared" ref="D5:D19" si="2">(G5*J5)/1000</f>
        <v>368.5</v>
      </c>
      <c r="E5" s="2">
        <f t="shared" ref="E5:E19" si="3">(G5*K5)/1000</f>
        <v>443</v>
      </c>
      <c r="F5" s="2">
        <f t="shared" ref="F5:F19" si="4">(G5*L5)/1000</f>
        <v>629.5</v>
      </c>
      <c r="G5" s="11">
        <v>500</v>
      </c>
      <c r="H5" s="15">
        <f t="shared" ref="H5:H12" si="5">332*0.941</f>
        <v>312.41199999999998</v>
      </c>
      <c r="I5">
        <v>473</v>
      </c>
      <c r="J5">
        <v>737</v>
      </c>
      <c r="K5">
        <v>886</v>
      </c>
      <c r="L5">
        <v>1259</v>
      </c>
    </row>
    <row r="6" spans="1:12" ht="12.75" x14ac:dyDescent="0.2">
      <c r="A6" s="2">
        <f t="shared" si="0"/>
        <v>187.44719999999998</v>
      </c>
      <c r="C6" s="2">
        <f t="shared" si="1"/>
        <v>283.8</v>
      </c>
      <c r="D6" s="2">
        <f t="shared" si="2"/>
        <v>442.2</v>
      </c>
      <c r="E6" s="2">
        <f t="shared" si="3"/>
        <v>531.6</v>
      </c>
      <c r="F6" s="2">
        <f t="shared" si="4"/>
        <v>755.4</v>
      </c>
      <c r="G6" s="11">
        <v>600</v>
      </c>
      <c r="H6" s="15">
        <f t="shared" si="5"/>
        <v>312.41199999999998</v>
      </c>
      <c r="I6">
        <v>473</v>
      </c>
      <c r="J6">
        <v>737</v>
      </c>
      <c r="K6">
        <v>886</v>
      </c>
      <c r="L6">
        <v>1259</v>
      </c>
    </row>
    <row r="7" spans="1:12" ht="12.75" x14ac:dyDescent="0.2">
      <c r="A7" s="2">
        <f t="shared" si="0"/>
        <v>218.2236</v>
      </c>
      <c r="C7" s="2">
        <f t="shared" si="1"/>
        <v>331.1</v>
      </c>
      <c r="D7" s="2">
        <f t="shared" si="2"/>
        <v>515.9</v>
      </c>
      <c r="E7" s="2">
        <f t="shared" si="3"/>
        <v>620.20000000000005</v>
      </c>
      <c r="F7" s="2">
        <f t="shared" si="4"/>
        <v>881.3</v>
      </c>
      <c r="G7" s="11">
        <v>700</v>
      </c>
      <c r="H7" s="15">
        <f>332*0.939</f>
        <v>311.74799999999999</v>
      </c>
      <c r="I7">
        <v>473</v>
      </c>
      <c r="J7">
        <v>737</v>
      </c>
      <c r="K7">
        <v>886</v>
      </c>
      <c r="L7">
        <v>1259</v>
      </c>
    </row>
    <row r="8" spans="1:12" ht="12.75" x14ac:dyDescent="0.2">
      <c r="A8" s="2">
        <f t="shared" si="0"/>
        <v>249.92959999999997</v>
      </c>
      <c r="C8" s="2">
        <f t="shared" si="1"/>
        <v>378.4</v>
      </c>
      <c r="D8" s="2">
        <f t="shared" si="2"/>
        <v>589.6</v>
      </c>
      <c r="E8" s="2">
        <f t="shared" si="3"/>
        <v>708.8</v>
      </c>
      <c r="F8" s="2">
        <f t="shared" si="4"/>
        <v>1007.2</v>
      </c>
      <c r="G8" s="11">
        <v>800</v>
      </c>
      <c r="H8" s="15">
        <f t="shared" si="5"/>
        <v>312.41199999999998</v>
      </c>
      <c r="I8">
        <v>473</v>
      </c>
      <c r="J8">
        <v>737</v>
      </c>
      <c r="K8">
        <v>886</v>
      </c>
      <c r="L8">
        <v>1259</v>
      </c>
    </row>
    <row r="9" spans="1:12" ht="12.75" x14ac:dyDescent="0.2">
      <c r="A9" s="2">
        <f t="shared" si="0"/>
        <v>281.17079999999999</v>
      </c>
      <c r="C9" s="2">
        <v>425.7</v>
      </c>
      <c r="D9" s="2">
        <f t="shared" si="2"/>
        <v>663.3</v>
      </c>
      <c r="E9" s="2">
        <f t="shared" si="3"/>
        <v>797.4</v>
      </c>
      <c r="F9" s="2">
        <f t="shared" si="4"/>
        <v>1133.0999999999999</v>
      </c>
      <c r="G9" s="11">
        <v>900</v>
      </c>
      <c r="H9" s="15">
        <f t="shared" si="5"/>
        <v>312.41199999999998</v>
      </c>
      <c r="I9">
        <v>473</v>
      </c>
      <c r="J9">
        <v>737</v>
      </c>
      <c r="K9">
        <v>886</v>
      </c>
      <c r="L9">
        <v>1259</v>
      </c>
    </row>
    <row r="10" spans="1:12" ht="12.75" x14ac:dyDescent="0.2">
      <c r="A10" s="2">
        <f t="shared" si="0"/>
        <v>312.41199999999998</v>
      </c>
      <c r="C10" s="2">
        <f t="shared" si="1"/>
        <v>473</v>
      </c>
      <c r="D10" s="2">
        <f t="shared" si="2"/>
        <v>737</v>
      </c>
      <c r="E10" s="2">
        <f t="shared" si="3"/>
        <v>886</v>
      </c>
      <c r="F10" s="2">
        <f t="shared" si="4"/>
        <v>1259</v>
      </c>
      <c r="G10" s="11">
        <v>1000</v>
      </c>
      <c r="H10" s="15">
        <f t="shared" si="5"/>
        <v>312.41199999999998</v>
      </c>
      <c r="I10">
        <v>473</v>
      </c>
      <c r="J10">
        <v>737</v>
      </c>
      <c r="K10">
        <v>886</v>
      </c>
      <c r="L10">
        <v>1259</v>
      </c>
    </row>
    <row r="11" spans="1:12" ht="12.75" x14ac:dyDescent="0.2">
      <c r="A11" s="2">
        <f t="shared" si="0"/>
        <v>343.65319999999997</v>
      </c>
      <c r="C11" s="2">
        <v>520.29999999999995</v>
      </c>
      <c r="D11" s="2">
        <f t="shared" si="2"/>
        <v>810.7</v>
      </c>
      <c r="E11" s="2">
        <f t="shared" si="3"/>
        <v>974.6</v>
      </c>
      <c r="F11" s="2">
        <f t="shared" si="4"/>
        <v>1384.9</v>
      </c>
      <c r="G11" s="11">
        <v>1100</v>
      </c>
      <c r="H11" s="15">
        <f t="shared" si="5"/>
        <v>312.41199999999998</v>
      </c>
      <c r="I11">
        <v>473</v>
      </c>
      <c r="J11">
        <v>737</v>
      </c>
      <c r="K11">
        <v>886</v>
      </c>
      <c r="L11">
        <v>1259</v>
      </c>
    </row>
    <row r="12" spans="1:12" ht="12.75" x14ac:dyDescent="0.2">
      <c r="A12" s="2">
        <f t="shared" si="0"/>
        <v>374.89439999999996</v>
      </c>
      <c r="C12" s="2">
        <f t="shared" si="1"/>
        <v>567.6</v>
      </c>
      <c r="D12" s="2">
        <f t="shared" si="2"/>
        <v>884.4</v>
      </c>
      <c r="E12" s="2">
        <f t="shared" si="3"/>
        <v>1063.2</v>
      </c>
      <c r="F12" s="2">
        <f t="shared" si="4"/>
        <v>1510.8</v>
      </c>
      <c r="G12" s="11">
        <v>1200</v>
      </c>
      <c r="H12" s="15">
        <f t="shared" si="5"/>
        <v>312.41199999999998</v>
      </c>
      <c r="I12">
        <v>473</v>
      </c>
      <c r="J12">
        <v>737</v>
      </c>
      <c r="K12">
        <v>886</v>
      </c>
      <c r="L12">
        <v>1259</v>
      </c>
    </row>
    <row r="13" spans="1:12" ht="12.75" x14ac:dyDescent="0.2">
      <c r="A13" s="2">
        <f t="shared" si="0"/>
        <v>436.91199999999998</v>
      </c>
      <c r="C13" s="2">
        <f t="shared" si="1"/>
        <v>662.2</v>
      </c>
      <c r="D13" s="2">
        <f t="shared" si="2"/>
        <v>1031.8</v>
      </c>
      <c r="E13" s="2">
        <f t="shared" si="3"/>
        <v>1240.4000000000001</v>
      </c>
      <c r="F13" s="2">
        <f t="shared" si="4"/>
        <v>1762.6</v>
      </c>
      <c r="G13" s="11">
        <v>1400</v>
      </c>
      <c r="H13" s="15">
        <f>332*0.94</f>
        <v>312.08</v>
      </c>
      <c r="I13">
        <v>473</v>
      </c>
      <c r="J13">
        <v>737</v>
      </c>
      <c r="K13">
        <v>886</v>
      </c>
      <c r="L13">
        <v>1259</v>
      </c>
    </row>
    <row r="14" spans="1:12" ht="12.75" x14ac:dyDescent="0.2">
      <c r="A14" s="2">
        <f t="shared" si="0"/>
        <v>499.32799999999997</v>
      </c>
      <c r="C14" s="2">
        <f t="shared" si="1"/>
        <v>756.8</v>
      </c>
      <c r="D14" s="2">
        <f t="shared" si="2"/>
        <v>1179.2</v>
      </c>
      <c r="E14" s="2">
        <f t="shared" si="3"/>
        <v>1417.6</v>
      </c>
      <c r="F14" s="2">
        <f t="shared" si="4"/>
        <v>2014.4</v>
      </c>
      <c r="G14" s="11">
        <v>1600</v>
      </c>
      <c r="H14" s="15">
        <f t="shared" ref="H14:H19" si="6">332*0.94</f>
        <v>312.08</v>
      </c>
      <c r="I14">
        <v>473</v>
      </c>
      <c r="J14">
        <v>737</v>
      </c>
      <c r="K14">
        <v>886</v>
      </c>
      <c r="L14">
        <v>1259</v>
      </c>
    </row>
    <row r="15" spans="1:12" ht="12.75" x14ac:dyDescent="0.2">
      <c r="A15" s="2">
        <f t="shared" si="0"/>
        <v>561.74400000000003</v>
      </c>
      <c r="C15" s="2">
        <f t="shared" si="1"/>
        <v>851.4</v>
      </c>
      <c r="D15" s="2">
        <f t="shared" si="2"/>
        <v>1326.6</v>
      </c>
      <c r="E15" s="2">
        <f t="shared" si="3"/>
        <v>1594.8</v>
      </c>
      <c r="F15" s="2">
        <f t="shared" si="4"/>
        <v>2266.1999999999998</v>
      </c>
      <c r="G15" s="11">
        <v>1800</v>
      </c>
      <c r="H15" s="15">
        <f t="shared" si="6"/>
        <v>312.08</v>
      </c>
      <c r="I15">
        <v>473</v>
      </c>
      <c r="J15">
        <v>737</v>
      </c>
      <c r="K15">
        <v>886</v>
      </c>
      <c r="L15">
        <v>1259</v>
      </c>
    </row>
    <row r="16" spans="1:12" ht="12.75" x14ac:dyDescent="0.2">
      <c r="A16" s="2">
        <f t="shared" si="0"/>
        <v>624.16</v>
      </c>
      <c r="C16" s="2">
        <f t="shared" si="1"/>
        <v>946</v>
      </c>
      <c r="D16" s="2">
        <f t="shared" si="2"/>
        <v>1474</v>
      </c>
      <c r="E16" s="2">
        <f t="shared" si="3"/>
        <v>1772</v>
      </c>
      <c r="F16" s="2">
        <f t="shared" si="4"/>
        <v>2518</v>
      </c>
      <c r="G16" s="11">
        <v>2000</v>
      </c>
      <c r="H16" s="15">
        <f t="shared" si="6"/>
        <v>312.08</v>
      </c>
      <c r="I16">
        <v>473</v>
      </c>
      <c r="J16">
        <v>737</v>
      </c>
      <c r="K16">
        <v>886</v>
      </c>
      <c r="L16">
        <v>1259</v>
      </c>
    </row>
    <row r="17" spans="1:12" ht="12.75" x14ac:dyDescent="0.2">
      <c r="A17" s="2">
        <f t="shared" si="0"/>
        <v>717.78399999999999</v>
      </c>
      <c r="C17" s="2">
        <f t="shared" si="1"/>
        <v>1087.9000000000001</v>
      </c>
      <c r="D17" s="2">
        <f t="shared" si="2"/>
        <v>1695.1</v>
      </c>
      <c r="E17" s="2">
        <f t="shared" si="3"/>
        <v>2037.8</v>
      </c>
      <c r="F17" s="2">
        <f t="shared" si="4"/>
        <v>2895.7</v>
      </c>
      <c r="G17" s="3">
        <v>2300</v>
      </c>
      <c r="H17" s="15">
        <f t="shared" si="6"/>
        <v>312.08</v>
      </c>
      <c r="I17">
        <v>473</v>
      </c>
      <c r="J17">
        <v>737</v>
      </c>
      <c r="K17">
        <v>886</v>
      </c>
      <c r="L17">
        <v>1259</v>
      </c>
    </row>
    <row r="18" spans="1:12" ht="12.75" x14ac:dyDescent="0.2">
      <c r="A18" s="2">
        <f t="shared" si="0"/>
        <v>811.40800000000002</v>
      </c>
      <c r="C18" s="2">
        <f t="shared" si="1"/>
        <v>1229.8</v>
      </c>
      <c r="D18" s="2">
        <f t="shared" si="2"/>
        <v>1916.2</v>
      </c>
      <c r="E18" s="2">
        <f t="shared" si="3"/>
        <v>2303.6</v>
      </c>
      <c r="F18" s="2">
        <f t="shared" si="4"/>
        <v>3273.4</v>
      </c>
      <c r="G18" s="3">
        <v>2600</v>
      </c>
      <c r="H18" s="15">
        <f t="shared" si="6"/>
        <v>312.08</v>
      </c>
      <c r="I18">
        <v>473</v>
      </c>
      <c r="J18">
        <v>737</v>
      </c>
      <c r="K18">
        <v>886</v>
      </c>
      <c r="L18">
        <v>1259</v>
      </c>
    </row>
    <row r="19" spans="1:12" ht="13.5" thickBot="1" x14ac:dyDescent="0.25">
      <c r="A19" s="2">
        <f t="shared" si="0"/>
        <v>936.24</v>
      </c>
      <c r="C19" s="2">
        <f t="shared" si="1"/>
        <v>1419</v>
      </c>
      <c r="D19" s="2">
        <f t="shared" si="2"/>
        <v>2211</v>
      </c>
      <c r="E19" s="2">
        <f t="shared" si="3"/>
        <v>2658</v>
      </c>
      <c r="F19" s="2">
        <f t="shared" si="4"/>
        <v>3777</v>
      </c>
      <c r="G19" s="3">
        <v>3000</v>
      </c>
      <c r="H19" s="15">
        <f t="shared" si="6"/>
        <v>312.08</v>
      </c>
      <c r="I19">
        <v>473</v>
      </c>
      <c r="J19">
        <v>737</v>
      </c>
      <c r="K19">
        <v>886</v>
      </c>
      <c r="L19">
        <v>1259</v>
      </c>
    </row>
    <row r="20" spans="1:12" ht="26.1" customHeight="1" thickBot="1" x14ac:dyDescent="0.35">
      <c r="A20" s="7" t="s">
        <v>4</v>
      </c>
      <c r="B20" s="8"/>
      <c r="C20" s="10"/>
      <c r="D20" s="8"/>
      <c r="E20" s="8"/>
      <c r="F20" s="9"/>
    </row>
    <row r="21" spans="1:12" ht="26.1" customHeight="1" thickBot="1" x14ac:dyDescent="0.35">
      <c r="A21" s="7">
        <v>10</v>
      </c>
      <c r="B21" s="8"/>
      <c r="C21" s="8">
        <v>11</v>
      </c>
      <c r="D21" s="8">
        <v>21</v>
      </c>
      <c r="E21" s="8">
        <v>22</v>
      </c>
      <c r="F21" s="9">
        <v>33</v>
      </c>
      <c r="H21" s="13">
        <v>10</v>
      </c>
      <c r="I21" s="8">
        <v>11</v>
      </c>
      <c r="J21" s="8">
        <v>21</v>
      </c>
      <c r="K21" s="8">
        <v>22</v>
      </c>
      <c r="L21" s="9">
        <v>33</v>
      </c>
    </row>
    <row r="22" spans="1:12" x14ac:dyDescent="0.3">
      <c r="A22" s="33">
        <f t="shared" ref="A22:A37" si="7">(G22*H22)/1000</f>
        <v>161.53880000000001</v>
      </c>
      <c r="C22" s="2">
        <f>(G22*I22)/1000</f>
        <v>255.2</v>
      </c>
      <c r="D22" s="2">
        <f>(G22*J22)/1000</f>
        <v>386</v>
      </c>
      <c r="E22" s="2">
        <f>(G22*K22)/1000</f>
        <v>466.4</v>
      </c>
      <c r="F22" s="2">
        <f>(G22*L22)/1000</f>
        <v>655.20000000000005</v>
      </c>
      <c r="G22" s="11">
        <v>400</v>
      </c>
      <c r="H22" s="12">
        <f>431*0.937</f>
        <v>403.84700000000004</v>
      </c>
      <c r="I22">
        <v>638</v>
      </c>
      <c r="J22">
        <v>965</v>
      </c>
      <c r="K22">
        <v>1166</v>
      </c>
      <c r="L22">
        <v>1638</v>
      </c>
    </row>
    <row r="23" spans="1:12" x14ac:dyDescent="0.3">
      <c r="A23" s="33">
        <f t="shared" si="7"/>
        <v>202.57</v>
      </c>
      <c r="C23" s="2">
        <f t="shared" ref="C23:C37" si="8">(G23*I23)/1000</f>
        <v>319</v>
      </c>
      <c r="D23" s="2">
        <f t="shared" ref="D23:D37" si="9">(G23*J23)/1000</f>
        <v>482.5</v>
      </c>
      <c r="E23" s="2">
        <f t="shared" ref="E23:E37" si="10">(G23*K23)/1000</f>
        <v>583</v>
      </c>
      <c r="F23" s="2">
        <f t="shared" ref="F23:F37" si="11">(G23*L23)/1000</f>
        <v>819</v>
      </c>
      <c r="G23" s="11">
        <v>500</v>
      </c>
      <c r="H23" s="12">
        <f>431*0.94</f>
        <v>405.14</v>
      </c>
      <c r="I23">
        <v>638</v>
      </c>
      <c r="J23">
        <v>965</v>
      </c>
      <c r="K23">
        <v>1166</v>
      </c>
      <c r="L23">
        <v>1638</v>
      </c>
    </row>
    <row r="24" spans="1:12" x14ac:dyDescent="0.3">
      <c r="A24" s="33">
        <f t="shared" si="7"/>
        <v>243.60119999999998</v>
      </c>
      <c r="C24" s="2">
        <f t="shared" si="8"/>
        <v>382.8</v>
      </c>
      <c r="D24" s="2">
        <f t="shared" si="9"/>
        <v>579</v>
      </c>
      <c r="E24" s="2">
        <f t="shared" si="10"/>
        <v>699.6</v>
      </c>
      <c r="F24" s="2">
        <f t="shared" si="11"/>
        <v>982.8</v>
      </c>
      <c r="G24" s="11">
        <v>600</v>
      </c>
      <c r="H24" s="12">
        <f>431*0.942</f>
        <v>406.00199999999995</v>
      </c>
      <c r="I24">
        <v>638</v>
      </c>
      <c r="J24">
        <v>965</v>
      </c>
      <c r="K24">
        <v>1166</v>
      </c>
      <c r="L24">
        <v>1638</v>
      </c>
    </row>
    <row r="25" spans="1:12" x14ac:dyDescent="0.3">
      <c r="A25" s="33">
        <f t="shared" si="7"/>
        <v>284.20139999999998</v>
      </c>
      <c r="C25" s="2">
        <f t="shared" si="8"/>
        <v>446.6</v>
      </c>
      <c r="D25" s="2">
        <f t="shared" si="9"/>
        <v>675.5</v>
      </c>
      <c r="E25" s="2">
        <f t="shared" si="10"/>
        <v>816.2</v>
      </c>
      <c r="F25" s="2">
        <f t="shared" si="11"/>
        <v>1146.5999999999999</v>
      </c>
      <c r="G25" s="11">
        <v>700</v>
      </c>
      <c r="H25" s="12">
        <f>431*0.942</f>
        <v>406.00199999999995</v>
      </c>
      <c r="I25">
        <v>638</v>
      </c>
      <c r="J25">
        <v>965</v>
      </c>
      <c r="K25">
        <v>1166</v>
      </c>
      <c r="L25">
        <v>1638</v>
      </c>
    </row>
    <row r="26" spans="1:12" x14ac:dyDescent="0.3">
      <c r="A26" s="33">
        <f t="shared" si="7"/>
        <v>324.80159999999995</v>
      </c>
      <c r="C26" s="2">
        <f t="shared" si="8"/>
        <v>510.4</v>
      </c>
      <c r="D26" s="2">
        <f t="shared" si="9"/>
        <v>772</v>
      </c>
      <c r="E26" s="2">
        <f t="shared" si="10"/>
        <v>932.8</v>
      </c>
      <c r="F26" s="2">
        <f t="shared" si="11"/>
        <v>1310.4000000000001</v>
      </c>
      <c r="G26" s="11">
        <v>800</v>
      </c>
      <c r="H26" s="12">
        <f>431*0.942</f>
        <v>406.00199999999995</v>
      </c>
      <c r="I26">
        <v>638</v>
      </c>
      <c r="J26">
        <v>965</v>
      </c>
      <c r="K26">
        <v>1166</v>
      </c>
      <c r="L26">
        <v>1638</v>
      </c>
    </row>
    <row r="27" spans="1:12" x14ac:dyDescent="0.3">
      <c r="A27" s="33">
        <f t="shared" si="7"/>
        <v>365.40179999999992</v>
      </c>
      <c r="C27" s="2">
        <v>574.20000000000005</v>
      </c>
      <c r="D27" s="2">
        <f t="shared" si="9"/>
        <v>868.5</v>
      </c>
      <c r="E27" s="2">
        <f t="shared" si="10"/>
        <v>1049.4000000000001</v>
      </c>
      <c r="F27" s="2">
        <f t="shared" si="11"/>
        <v>1474.2</v>
      </c>
      <c r="G27" s="11">
        <v>900</v>
      </c>
      <c r="H27" s="12">
        <f>431*0.942</f>
        <v>406.00199999999995</v>
      </c>
      <c r="I27">
        <v>638</v>
      </c>
      <c r="J27">
        <v>965</v>
      </c>
      <c r="K27">
        <v>1166</v>
      </c>
      <c r="L27">
        <v>1638</v>
      </c>
    </row>
    <row r="28" spans="1:12" x14ac:dyDescent="0.3">
      <c r="A28" s="33">
        <f t="shared" si="7"/>
        <v>408.15699999999998</v>
      </c>
      <c r="C28" s="2">
        <f t="shared" si="8"/>
        <v>638</v>
      </c>
      <c r="D28" s="2">
        <f t="shared" si="9"/>
        <v>965</v>
      </c>
      <c r="E28" s="2">
        <f t="shared" si="10"/>
        <v>1166</v>
      </c>
      <c r="F28" s="2">
        <f t="shared" si="11"/>
        <v>1638</v>
      </c>
      <c r="G28" s="11">
        <v>1000</v>
      </c>
      <c r="H28" s="12">
        <f>431*0.947</f>
        <v>408.15699999999998</v>
      </c>
      <c r="I28">
        <v>638</v>
      </c>
      <c r="J28">
        <v>965</v>
      </c>
      <c r="K28">
        <v>1166</v>
      </c>
      <c r="L28">
        <v>1638</v>
      </c>
    </row>
    <row r="29" spans="1:12" x14ac:dyDescent="0.3">
      <c r="A29" s="33">
        <f t="shared" si="7"/>
        <v>446.12809999999996</v>
      </c>
      <c r="C29" s="2">
        <v>701.8</v>
      </c>
      <c r="D29" s="2">
        <f t="shared" si="9"/>
        <v>1061.5</v>
      </c>
      <c r="E29" s="2">
        <f t="shared" si="10"/>
        <v>1282.5999999999999</v>
      </c>
      <c r="F29" s="2">
        <f t="shared" si="11"/>
        <v>1801.8</v>
      </c>
      <c r="G29" s="11">
        <v>1100</v>
      </c>
      <c r="H29" s="12">
        <f>431*0.941</f>
        <v>405.57099999999997</v>
      </c>
      <c r="I29">
        <v>638</v>
      </c>
      <c r="J29">
        <v>965</v>
      </c>
      <c r="K29">
        <v>1166</v>
      </c>
      <c r="L29">
        <v>1638</v>
      </c>
    </row>
    <row r="30" spans="1:12" x14ac:dyDescent="0.3">
      <c r="A30" s="33">
        <f t="shared" si="7"/>
        <v>486.16800000000001</v>
      </c>
      <c r="C30" s="2">
        <f t="shared" si="8"/>
        <v>765.6</v>
      </c>
      <c r="D30" s="2">
        <f t="shared" si="9"/>
        <v>1158</v>
      </c>
      <c r="E30" s="2">
        <f t="shared" si="10"/>
        <v>1399.2</v>
      </c>
      <c r="F30" s="2">
        <f t="shared" si="11"/>
        <v>1965.6</v>
      </c>
      <c r="G30" s="11">
        <v>1200</v>
      </c>
      <c r="H30" s="12">
        <f>431*0.94</f>
        <v>405.14</v>
      </c>
      <c r="I30">
        <v>638</v>
      </c>
      <c r="J30">
        <v>965</v>
      </c>
      <c r="K30">
        <v>1166</v>
      </c>
      <c r="L30">
        <v>1638</v>
      </c>
    </row>
    <row r="31" spans="1:12" x14ac:dyDescent="0.3">
      <c r="A31" s="33">
        <f t="shared" si="7"/>
        <v>567.19600000000003</v>
      </c>
      <c r="C31" s="2">
        <f t="shared" si="8"/>
        <v>893.2</v>
      </c>
      <c r="D31" s="2">
        <f t="shared" si="9"/>
        <v>1351</v>
      </c>
      <c r="E31" s="2">
        <f t="shared" si="10"/>
        <v>1632.4</v>
      </c>
      <c r="F31" s="2">
        <f t="shared" si="11"/>
        <v>2293.1999999999998</v>
      </c>
      <c r="G31" s="11">
        <v>1400</v>
      </c>
      <c r="H31" s="12">
        <f t="shared" ref="H31:H37" si="12">431*0.94</f>
        <v>405.14</v>
      </c>
      <c r="I31">
        <v>638</v>
      </c>
      <c r="J31">
        <v>965</v>
      </c>
      <c r="K31">
        <v>1166</v>
      </c>
      <c r="L31">
        <v>1638</v>
      </c>
    </row>
    <row r="32" spans="1:12" x14ac:dyDescent="0.3">
      <c r="A32" s="33">
        <f t="shared" si="7"/>
        <v>648.22400000000005</v>
      </c>
      <c r="C32" s="2">
        <f t="shared" si="8"/>
        <v>1020.8</v>
      </c>
      <c r="D32" s="2">
        <f t="shared" si="9"/>
        <v>1544</v>
      </c>
      <c r="E32" s="2">
        <f t="shared" si="10"/>
        <v>1865.6</v>
      </c>
      <c r="F32" s="2">
        <f t="shared" si="11"/>
        <v>2620.8000000000002</v>
      </c>
      <c r="G32" s="11">
        <v>1600</v>
      </c>
      <c r="H32" s="12">
        <f t="shared" si="12"/>
        <v>405.14</v>
      </c>
      <c r="I32">
        <v>638</v>
      </c>
      <c r="J32">
        <v>965</v>
      </c>
      <c r="K32">
        <v>1166</v>
      </c>
      <c r="L32">
        <v>1638</v>
      </c>
    </row>
    <row r="33" spans="1:12" x14ac:dyDescent="0.3">
      <c r="A33" s="33">
        <f t="shared" si="7"/>
        <v>729.25199999999995</v>
      </c>
      <c r="C33" s="2">
        <f t="shared" si="8"/>
        <v>1148.4000000000001</v>
      </c>
      <c r="D33" s="2">
        <f t="shared" si="9"/>
        <v>1737</v>
      </c>
      <c r="E33" s="2">
        <f t="shared" si="10"/>
        <v>2098.8000000000002</v>
      </c>
      <c r="F33" s="2">
        <f t="shared" si="11"/>
        <v>2948.4</v>
      </c>
      <c r="G33" s="11">
        <v>1800</v>
      </c>
      <c r="H33" s="12">
        <f t="shared" si="12"/>
        <v>405.14</v>
      </c>
      <c r="I33">
        <v>638</v>
      </c>
      <c r="J33">
        <v>965</v>
      </c>
      <c r="K33">
        <v>1166</v>
      </c>
      <c r="L33">
        <v>1638</v>
      </c>
    </row>
    <row r="34" spans="1:12" x14ac:dyDescent="0.3">
      <c r="A34" s="33">
        <f t="shared" si="7"/>
        <v>810.28</v>
      </c>
      <c r="C34" s="2">
        <f t="shared" si="8"/>
        <v>1276</v>
      </c>
      <c r="D34" s="2">
        <f t="shared" si="9"/>
        <v>1930</v>
      </c>
      <c r="E34" s="2">
        <f t="shared" si="10"/>
        <v>2332</v>
      </c>
      <c r="F34" s="2">
        <f t="shared" si="11"/>
        <v>3276</v>
      </c>
      <c r="G34" s="11">
        <v>2000</v>
      </c>
      <c r="H34" s="12">
        <f t="shared" si="12"/>
        <v>405.14</v>
      </c>
      <c r="I34">
        <v>638</v>
      </c>
      <c r="J34">
        <v>965</v>
      </c>
      <c r="K34">
        <v>1166</v>
      </c>
      <c r="L34">
        <v>1638</v>
      </c>
    </row>
    <row r="35" spans="1:12" x14ac:dyDescent="0.3">
      <c r="A35" s="33">
        <f t="shared" si="7"/>
        <v>931.822</v>
      </c>
      <c r="C35" s="2">
        <f t="shared" si="8"/>
        <v>1467.4</v>
      </c>
      <c r="D35" s="2">
        <f t="shared" si="9"/>
        <v>2219.5</v>
      </c>
      <c r="E35" s="2">
        <f t="shared" si="10"/>
        <v>2681.8</v>
      </c>
      <c r="F35" s="2">
        <f t="shared" si="11"/>
        <v>3767.4</v>
      </c>
      <c r="G35" s="3">
        <v>2300</v>
      </c>
      <c r="H35" s="12">
        <f t="shared" si="12"/>
        <v>405.14</v>
      </c>
      <c r="I35">
        <v>638</v>
      </c>
      <c r="J35">
        <v>965</v>
      </c>
      <c r="K35">
        <v>1166</v>
      </c>
      <c r="L35">
        <v>1638</v>
      </c>
    </row>
    <row r="36" spans="1:12" x14ac:dyDescent="0.3">
      <c r="A36" s="33">
        <f t="shared" si="7"/>
        <v>1053.364</v>
      </c>
      <c r="C36" s="2">
        <f t="shared" si="8"/>
        <v>1658.8</v>
      </c>
      <c r="D36" s="2">
        <f t="shared" si="9"/>
        <v>2509</v>
      </c>
      <c r="E36" s="2">
        <f t="shared" si="10"/>
        <v>3031.6</v>
      </c>
      <c r="F36" s="2">
        <f t="shared" si="11"/>
        <v>4258.8</v>
      </c>
      <c r="G36" s="3">
        <v>2600</v>
      </c>
      <c r="H36" s="12">
        <f t="shared" si="12"/>
        <v>405.14</v>
      </c>
      <c r="I36">
        <v>638</v>
      </c>
      <c r="J36">
        <v>965</v>
      </c>
      <c r="K36">
        <v>1166</v>
      </c>
      <c r="L36">
        <v>1638</v>
      </c>
    </row>
    <row r="37" spans="1:12" x14ac:dyDescent="0.3">
      <c r="A37" s="33">
        <f t="shared" si="7"/>
        <v>1215.42</v>
      </c>
      <c r="C37" s="2">
        <f t="shared" si="8"/>
        <v>1914</v>
      </c>
      <c r="D37" s="2">
        <f t="shared" si="9"/>
        <v>2895</v>
      </c>
      <c r="E37" s="2">
        <f t="shared" si="10"/>
        <v>3498</v>
      </c>
      <c r="F37" s="2">
        <f t="shared" si="11"/>
        <v>4914</v>
      </c>
      <c r="G37" s="3">
        <v>3000</v>
      </c>
      <c r="H37" s="12">
        <f t="shared" si="12"/>
        <v>405.14</v>
      </c>
      <c r="I37">
        <v>638</v>
      </c>
      <c r="J37">
        <v>965</v>
      </c>
      <c r="K37">
        <v>1166</v>
      </c>
      <c r="L37">
        <v>1638</v>
      </c>
    </row>
    <row r="38" spans="1:12" ht="21" thickBot="1" x14ac:dyDescent="0.35">
      <c r="A38" s="3"/>
      <c r="C38" s="3"/>
      <c r="D38" s="3"/>
      <c r="E38" s="3"/>
      <c r="F38" s="3"/>
    </row>
    <row r="39" spans="1:12" ht="26.1" customHeight="1" thickBot="1" x14ac:dyDescent="0.35">
      <c r="A39" s="7" t="s">
        <v>3</v>
      </c>
      <c r="B39" s="8"/>
      <c r="C39" s="10"/>
      <c r="D39" s="8"/>
      <c r="E39" s="8"/>
      <c r="F39" s="9"/>
    </row>
    <row r="40" spans="1:12" ht="26.1" customHeight="1" thickBot="1" x14ac:dyDescent="0.35">
      <c r="A40" s="7">
        <v>10</v>
      </c>
      <c r="B40" s="8"/>
      <c r="C40" s="8">
        <v>11</v>
      </c>
      <c r="D40" s="8">
        <v>21</v>
      </c>
      <c r="E40" s="8">
        <v>22</v>
      </c>
      <c r="F40" s="9">
        <v>33</v>
      </c>
      <c r="H40" s="13">
        <v>10</v>
      </c>
      <c r="I40" s="8">
        <v>11</v>
      </c>
      <c r="J40" s="8">
        <v>21</v>
      </c>
      <c r="K40" s="8">
        <v>22</v>
      </c>
      <c r="L40" s="9">
        <v>33</v>
      </c>
    </row>
    <row r="41" spans="1:12" x14ac:dyDescent="0.3">
      <c r="A41" s="33">
        <f>(G41*H41)/1000</f>
        <v>198.52799999999999</v>
      </c>
      <c r="C41" s="2">
        <f>(G41*I41)/1000</f>
        <v>322</v>
      </c>
      <c r="D41" s="2">
        <f>(G41*J41)/1000</f>
        <v>476</v>
      </c>
      <c r="E41" s="2">
        <f>(G41*K41)/1000</f>
        <v>577.20000000000005</v>
      </c>
      <c r="F41" s="2">
        <f>(G41*L41)/1000</f>
        <v>804.4</v>
      </c>
      <c r="G41" s="11">
        <v>400</v>
      </c>
      <c r="H41" s="12">
        <f>528*0.94</f>
        <v>496.32</v>
      </c>
      <c r="I41" s="3">
        <v>805</v>
      </c>
      <c r="J41" s="3">
        <v>1190</v>
      </c>
      <c r="K41" s="3">
        <v>1443</v>
      </c>
      <c r="L41" s="3">
        <v>2011</v>
      </c>
    </row>
    <row r="42" spans="1:12" x14ac:dyDescent="0.3">
      <c r="A42" s="33">
        <f t="shared" ref="A42:A56" si="13">(G42*H42)/1000</f>
        <v>248.16</v>
      </c>
      <c r="C42" s="2">
        <f t="shared" ref="C42:C56" si="14">(G42*I42)/1000</f>
        <v>402.5</v>
      </c>
      <c r="D42" s="2">
        <f t="shared" ref="D42:D56" si="15">(G42*J42)/1000</f>
        <v>595</v>
      </c>
      <c r="E42" s="2">
        <f t="shared" ref="E42:E56" si="16">(G42*K42)/1000</f>
        <v>721.5</v>
      </c>
      <c r="F42" s="2">
        <f t="shared" ref="F42:F56" si="17">(G42*L42)/1000</f>
        <v>1005.5</v>
      </c>
      <c r="G42" s="11">
        <v>500</v>
      </c>
      <c r="H42" s="12">
        <f t="shared" ref="H42:H56" si="18">528*0.94</f>
        <v>496.32</v>
      </c>
      <c r="I42" s="3">
        <v>805</v>
      </c>
      <c r="J42" s="3">
        <v>1190</v>
      </c>
      <c r="K42" s="3">
        <v>1443</v>
      </c>
      <c r="L42" s="3">
        <v>2011</v>
      </c>
    </row>
    <row r="43" spans="1:12" x14ac:dyDescent="0.3">
      <c r="A43" s="33">
        <f t="shared" si="13"/>
        <v>297.79199999999997</v>
      </c>
      <c r="C43" s="2">
        <f t="shared" si="14"/>
        <v>483</v>
      </c>
      <c r="D43" s="2">
        <f t="shared" si="15"/>
        <v>714</v>
      </c>
      <c r="E43" s="2">
        <f t="shared" si="16"/>
        <v>865.8</v>
      </c>
      <c r="F43" s="2">
        <f t="shared" si="17"/>
        <v>1206.5999999999999</v>
      </c>
      <c r="G43" s="11">
        <v>600</v>
      </c>
      <c r="H43" s="12">
        <f t="shared" si="18"/>
        <v>496.32</v>
      </c>
      <c r="I43" s="3">
        <v>805</v>
      </c>
      <c r="J43" s="3">
        <v>1190</v>
      </c>
      <c r="K43" s="3">
        <v>1443</v>
      </c>
      <c r="L43" s="3">
        <v>2011</v>
      </c>
    </row>
    <row r="44" spans="1:12" x14ac:dyDescent="0.3">
      <c r="A44" s="33">
        <f t="shared" si="13"/>
        <v>347.42399999999998</v>
      </c>
      <c r="C44" s="2">
        <f t="shared" si="14"/>
        <v>563.5</v>
      </c>
      <c r="D44" s="2">
        <f t="shared" si="15"/>
        <v>833</v>
      </c>
      <c r="E44" s="2">
        <f t="shared" si="16"/>
        <v>1010.1</v>
      </c>
      <c r="F44" s="2">
        <f t="shared" si="17"/>
        <v>1407.7</v>
      </c>
      <c r="G44" s="11">
        <v>700</v>
      </c>
      <c r="H44" s="12">
        <f t="shared" si="18"/>
        <v>496.32</v>
      </c>
      <c r="I44" s="3">
        <v>805</v>
      </c>
      <c r="J44" s="3">
        <v>1190</v>
      </c>
      <c r="K44" s="3">
        <v>1443</v>
      </c>
      <c r="L44" s="3">
        <v>2011</v>
      </c>
    </row>
    <row r="45" spans="1:12" x14ac:dyDescent="0.3">
      <c r="A45" s="33">
        <f t="shared" si="13"/>
        <v>397.05599999999998</v>
      </c>
      <c r="C45" s="2">
        <f t="shared" si="14"/>
        <v>644</v>
      </c>
      <c r="D45" s="2">
        <f t="shared" si="15"/>
        <v>952</v>
      </c>
      <c r="E45" s="2">
        <f t="shared" si="16"/>
        <v>1154.4000000000001</v>
      </c>
      <c r="F45" s="2">
        <f t="shared" si="17"/>
        <v>1608.8</v>
      </c>
      <c r="G45" s="11">
        <v>800</v>
      </c>
      <c r="H45" s="12">
        <f t="shared" si="18"/>
        <v>496.32</v>
      </c>
      <c r="I45" s="3">
        <v>805</v>
      </c>
      <c r="J45" s="3">
        <v>1190</v>
      </c>
      <c r="K45" s="3">
        <v>1443</v>
      </c>
      <c r="L45" s="3">
        <v>2011</v>
      </c>
    </row>
    <row r="46" spans="1:12" x14ac:dyDescent="0.3">
      <c r="A46" s="33">
        <f t="shared" si="13"/>
        <v>446.68799999999999</v>
      </c>
      <c r="C46" s="2">
        <f t="shared" si="14"/>
        <v>724.5</v>
      </c>
      <c r="D46" s="2">
        <f t="shared" si="15"/>
        <v>1071</v>
      </c>
      <c r="E46" s="2">
        <f t="shared" si="16"/>
        <v>1298.7</v>
      </c>
      <c r="F46" s="2">
        <f t="shared" si="17"/>
        <v>1809.9</v>
      </c>
      <c r="G46" s="11">
        <v>900</v>
      </c>
      <c r="H46" s="12">
        <f t="shared" si="18"/>
        <v>496.32</v>
      </c>
      <c r="I46" s="3">
        <v>805</v>
      </c>
      <c r="J46" s="3">
        <v>1190</v>
      </c>
      <c r="K46" s="3">
        <v>1443</v>
      </c>
      <c r="L46" s="3">
        <v>2011</v>
      </c>
    </row>
    <row r="47" spans="1:12" x14ac:dyDescent="0.3">
      <c r="A47" s="33">
        <f t="shared" si="13"/>
        <v>496.32</v>
      </c>
      <c r="C47" s="2">
        <f t="shared" si="14"/>
        <v>805</v>
      </c>
      <c r="D47" s="2">
        <f t="shared" si="15"/>
        <v>1190</v>
      </c>
      <c r="E47" s="2">
        <f t="shared" si="16"/>
        <v>1443</v>
      </c>
      <c r="F47" s="2">
        <f t="shared" si="17"/>
        <v>2011</v>
      </c>
      <c r="G47" s="11">
        <v>1000</v>
      </c>
      <c r="H47" s="12">
        <f t="shared" si="18"/>
        <v>496.32</v>
      </c>
      <c r="I47" s="3">
        <v>805</v>
      </c>
      <c r="J47" s="3">
        <v>1190</v>
      </c>
      <c r="K47" s="3">
        <v>1443</v>
      </c>
      <c r="L47" s="3">
        <v>2011</v>
      </c>
    </row>
    <row r="48" spans="1:12" x14ac:dyDescent="0.3">
      <c r="A48" s="33">
        <f t="shared" si="13"/>
        <v>545.952</v>
      </c>
      <c r="C48" s="2">
        <f t="shared" si="14"/>
        <v>885.5</v>
      </c>
      <c r="D48" s="2">
        <f t="shared" si="15"/>
        <v>1309</v>
      </c>
      <c r="E48" s="2">
        <f t="shared" si="16"/>
        <v>1587.3</v>
      </c>
      <c r="F48" s="2">
        <f t="shared" si="17"/>
        <v>2212.1</v>
      </c>
      <c r="G48" s="11">
        <v>1100</v>
      </c>
      <c r="H48" s="12">
        <f t="shared" si="18"/>
        <v>496.32</v>
      </c>
      <c r="I48" s="3">
        <v>805</v>
      </c>
      <c r="J48" s="3">
        <v>1190</v>
      </c>
      <c r="K48" s="3">
        <v>1443</v>
      </c>
      <c r="L48" s="3">
        <v>2011</v>
      </c>
    </row>
    <row r="49" spans="1:14" x14ac:dyDescent="0.3">
      <c r="A49" s="33">
        <f t="shared" si="13"/>
        <v>595.58399999999995</v>
      </c>
      <c r="C49" s="2">
        <f t="shared" si="14"/>
        <v>966</v>
      </c>
      <c r="D49" s="2">
        <f t="shared" si="15"/>
        <v>1428</v>
      </c>
      <c r="E49" s="2">
        <f t="shared" si="16"/>
        <v>1731.6</v>
      </c>
      <c r="F49" s="2">
        <f t="shared" si="17"/>
        <v>2413.1999999999998</v>
      </c>
      <c r="G49" s="11">
        <v>1200</v>
      </c>
      <c r="H49" s="12">
        <f t="shared" si="18"/>
        <v>496.32</v>
      </c>
      <c r="I49" s="3">
        <v>805</v>
      </c>
      <c r="J49" s="3">
        <v>1190</v>
      </c>
      <c r="K49" s="3">
        <v>1443</v>
      </c>
      <c r="L49" s="3">
        <v>2011</v>
      </c>
    </row>
    <row r="50" spans="1:14" x14ac:dyDescent="0.3">
      <c r="A50" s="33">
        <f t="shared" si="13"/>
        <v>694.84799999999996</v>
      </c>
      <c r="C50" s="2">
        <f t="shared" si="14"/>
        <v>1127</v>
      </c>
      <c r="D50" s="2">
        <f t="shared" si="15"/>
        <v>1666</v>
      </c>
      <c r="E50" s="2">
        <f t="shared" si="16"/>
        <v>2020.2</v>
      </c>
      <c r="F50" s="2">
        <f t="shared" si="17"/>
        <v>2815.4</v>
      </c>
      <c r="G50" s="11">
        <v>1400</v>
      </c>
      <c r="H50" s="12">
        <f t="shared" si="18"/>
        <v>496.32</v>
      </c>
      <c r="I50" s="3">
        <v>805</v>
      </c>
      <c r="J50" s="3">
        <v>1190</v>
      </c>
      <c r="K50" s="3">
        <v>1443</v>
      </c>
      <c r="L50" s="3">
        <v>2011</v>
      </c>
    </row>
    <row r="51" spans="1:14" x14ac:dyDescent="0.3">
      <c r="A51" s="33">
        <f t="shared" si="13"/>
        <v>794.11199999999997</v>
      </c>
      <c r="C51" s="2">
        <f t="shared" si="14"/>
        <v>1288</v>
      </c>
      <c r="D51" s="2">
        <f t="shared" si="15"/>
        <v>1904</v>
      </c>
      <c r="E51" s="2">
        <f t="shared" si="16"/>
        <v>2308.8000000000002</v>
      </c>
      <c r="F51" s="2">
        <f t="shared" si="17"/>
        <v>3217.6</v>
      </c>
      <c r="G51" s="11">
        <v>1600</v>
      </c>
      <c r="H51" s="12">
        <f t="shared" si="18"/>
        <v>496.32</v>
      </c>
      <c r="I51" s="3">
        <v>805</v>
      </c>
      <c r="J51" s="3">
        <v>1190</v>
      </c>
      <c r="K51" s="3">
        <v>1443</v>
      </c>
      <c r="L51" s="3">
        <v>2011</v>
      </c>
    </row>
    <row r="52" spans="1:14" x14ac:dyDescent="0.3">
      <c r="A52" s="33">
        <f t="shared" si="13"/>
        <v>893.37599999999998</v>
      </c>
      <c r="C52" s="2">
        <f t="shared" si="14"/>
        <v>1449</v>
      </c>
      <c r="D52" s="2">
        <f t="shared" si="15"/>
        <v>2142</v>
      </c>
      <c r="E52" s="2">
        <f t="shared" si="16"/>
        <v>2597.4</v>
      </c>
      <c r="F52" s="2">
        <f t="shared" si="17"/>
        <v>3619.8</v>
      </c>
      <c r="G52" s="11">
        <v>1800</v>
      </c>
      <c r="H52" s="12">
        <f t="shared" si="18"/>
        <v>496.32</v>
      </c>
      <c r="I52" s="3">
        <v>805</v>
      </c>
      <c r="J52" s="3">
        <v>1190</v>
      </c>
      <c r="K52" s="3">
        <v>1443</v>
      </c>
      <c r="L52" s="3">
        <v>2011</v>
      </c>
    </row>
    <row r="53" spans="1:14" x14ac:dyDescent="0.3">
      <c r="A53" s="33">
        <f t="shared" si="13"/>
        <v>992.64</v>
      </c>
      <c r="C53" s="2">
        <f t="shared" si="14"/>
        <v>1610</v>
      </c>
      <c r="D53" s="2">
        <f t="shared" si="15"/>
        <v>2380</v>
      </c>
      <c r="E53" s="2">
        <f t="shared" si="16"/>
        <v>2886</v>
      </c>
      <c r="F53" s="2">
        <f t="shared" si="17"/>
        <v>4022</v>
      </c>
      <c r="G53" s="11">
        <v>2000</v>
      </c>
      <c r="H53" s="12">
        <f t="shared" si="18"/>
        <v>496.32</v>
      </c>
      <c r="I53" s="3">
        <v>805</v>
      </c>
      <c r="J53" s="3">
        <v>1190</v>
      </c>
      <c r="K53" s="3">
        <v>1443</v>
      </c>
      <c r="L53" s="3">
        <v>2011</v>
      </c>
    </row>
    <row r="54" spans="1:14" x14ac:dyDescent="0.3">
      <c r="A54" s="33">
        <f t="shared" si="13"/>
        <v>1141.5360000000001</v>
      </c>
      <c r="C54" s="2">
        <f t="shared" si="14"/>
        <v>1851.5</v>
      </c>
      <c r="D54" s="2">
        <f t="shared" si="15"/>
        <v>2737</v>
      </c>
      <c r="E54" s="2">
        <f t="shared" si="16"/>
        <v>3318.9</v>
      </c>
      <c r="F54" s="2">
        <f t="shared" si="17"/>
        <v>4625.3</v>
      </c>
      <c r="G54" s="3">
        <v>2300</v>
      </c>
      <c r="H54" s="12">
        <f t="shared" si="18"/>
        <v>496.32</v>
      </c>
      <c r="I54" s="3">
        <v>805</v>
      </c>
      <c r="J54" s="3">
        <v>1190</v>
      </c>
      <c r="K54" s="3">
        <v>1443</v>
      </c>
      <c r="L54" s="3">
        <v>2011</v>
      </c>
    </row>
    <row r="55" spans="1:14" x14ac:dyDescent="0.3">
      <c r="A55" s="33">
        <f t="shared" si="13"/>
        <v>1290.432</v>
      </c>
      <c r="C55" s="2">
        <f t="shared" si="14"/>
        <v>2093</v>
      </c>
      <c r="D55" s="2">
        <f t="shared" si="15"/>
        <v>3094</v>
      </c>
      <c r="E55" s="2">
        <f t="shared" si="16"/>
        <v>3751.8</v>
      </c>
      <c r="F55" s="2">
        <f t="shared" si="17"/>
        <v>5228.6000000000004</v>
      </c>
      <c r="G55" s="3">
        <v>2600</v>
      </c>
      <c r="H55" s="12">
        <f t="shared" si="18"/>
        <v>496.32</v>
      </c>
      <c r="I55" s="3">
        <v>805</v>
      </c>
      <c r="J55" s="3">
        <v>1190</v>
      </c>
      <c r="K55" s="3">
        <v>1443</v>
      </c>
      <c r="L55" s="3">
        <v>2011</v>
      </c>
    </row>
    <row r="56" spans="1:14" x14ac:dyDescent="0.3">
      <c r="A56" s="33">
        <f t="shared" si="13"/>
        <v>1488.96</v>
      </c>
      <c r="C56" s="2">
        <f t="shared" si="14"/>
        <v>2415</v>
      </c>
      <c r="D56" s="2">
        <f t="shared" si="15"/>
        <v>3570</v>
      </c>
      <c r="E56" s="2">
        <f t="shared" si="16"/>
        <v>4329</v>
      </c>
      <c r="F56" s="2">
        <f t="shared" si="17"/>
        <v>6033</v>
      </c>
      <c r="G56" s="3">
        <v>3000</v>
      </c>
      <c r="H56" s="12">
        <f t="shared" si="18"/>
        <v>496.32</v>
      </c>
      <c r="I56" s="3">
        <v>805</v>
      </c>
      <c r="J56" s="3">
        <v>1190</v>
      </c>
      <c r="K56" s="3">
        <v>1443</v>
      </c>
      <c r="L56" s="3">
        <v>2011</v>
      </c>
    </row>
    <row r="57" spans="1:14" x14ac:dyDescent="0.3">
      <c r="A57" s="3"/>
      <c r="C57" s="3"/>
      <c r="D57" s="3"/>
      <c r="E57" s="3"/>
      <c r="F57" s="3"/>
    </row>
    <row r="58" spans="1:14" x14ac:dyDescent="0.3">
      <c r="A58" s="4"/>
      <c r="C58" s="4"/>
      <c r="D58" s="4"/>
      <c r="E58" s="4"/>
      <c r="F58" s="4"/>
    </row>
    <row r="62" spans="1:14" ht="21" thickBot="1" x14ac:dyDescent="0.35"/>
    <row r="63" spans="1:14" ht="26.1" customHeight="1" thickBot="1" x14ac:dyDescent="0.35">
      <c r="A63" s="7" t="s">
        <v>2</v>
      </c>
      <c r="B63" s="8"/>
      <c r="C63" s="10"/>
      <c r="D63" s="8"/>
      <c r="E63" s="8"/>
      <c r="F63" s="9"/>
      <c r="N63" s="32">
        <f>(((('Lisa '!C4+'Lisa '!E4)/2)-'Lisa '!G4)/50)^1.28</f>
        <v>0.57614141711346145</v>
      </c>
    </row>
    <row r="64" spans="1:14" ht="26.1" customHeight="1" thickBot="1" x14ac:dyDescent="0.35">
      <c r="A64" s="7">
        <v>10</v>
      </c>
      <c r="B64" s="8"/>
      <c r="C64" s="8">
        <v>11</v>
      </c>
      <c r="D64" s="8">
        <v>21</v>
      </c>
      <c r="E64" s="8">
        <v>22</v>
      </c>
      <c r="F64" s="9">
        <v>33</v>
      </c>
      <c r="H64" s="14">
        <v>10</v>
      </c>
      <c r="I64" s="8">
        <v>11</v>
      </c>
      <c r="J64" s="8">
        <v>21</v>
      </c>
      <c r="K64" s="8">
        <v>22</v>
      </c>
      <c r="L64" s="9">
        <v>33</v>
      </c>
    </row>
    <row r="65" spans="1:12" x14ac:dyDescent="0.3">
      <c r="A65" s="33">
        <f>(G65*H65)/1000</f>
        <v>233.87199999999996</v>
      </c>
      <c r="C65" s="2">
        <f>(G65*I65)/1000</f>
        <v>389.6</v>
      </c>
      <c r="D65" s="2">
        <f>(G65*J65)/1000</f>
        <v>564.79999999999995</v>
      </c>
      <c r="E65" s="2">
        <f>(G65*K65)/1000</f>
        <v>687.6</v>
      </c>
      <c r="F65" s="2">
        <f>(G65*L65)/1000</f>
        <v>950.8</v>
      </c>
      <c r="G65" s="11">
        <v>400</v>
      </c>
      <c r="H65" s="12">
        <f>622*0.94</f>
        <v>584.67999999999995</v>
      </c>
      <c r="I65">
        <v>974</v>
      </c>
      <c r="J65">
        <v>1412</v>
      </c>
      <c r="K65">
        <v>1719</v>
      </c>
      <c r="L65">
        <v>2377</v>
      </c>
    </row>
    <row r="66" spans="1:12" x14ac:dyDescent="0.3">
      <c r="A66" s="33">
        <f t="shared" ref="A66:A80" si="19">(G66*H66)/1000</f>
        <v>292.33999999999997</v>
      </c>
      <c r="C66" s="2">
        <f t="shared" ref="C66:C80" si="20">(G66*I66)/1000</f>
        <v>487</v>
      </c>
      <c r="D66" s="2">
        <f t="shared" ref="D66:D80" si="21">(G66*J66)/1000</f>
        <v>706</v>
      </c>
      <c r="E66" s="2">
        <f t="shared" ref="E66:E80" si="22">(G66*K66)/1000</f>
        <v>859.5</v>
      </c>
      <c r="F66" s="2">
        <f t="shared" ref="F66:F80" si="23">(G66*L66)/1000</f>
        <v>1188.5</v>
      </c>
      <c r="G66" s="11">
        <v>500</v>
      </c>
      <c r="H66" s="12">
        <f t="shared" ref="H66:H80" si="24">622*0.94</f>
        <v>584.67999999999995</v>
      </c>
      <c r="I66">
        <v>974</v>
      </c>
      <c r="J66">
        <v>1412</v>
      </c>
      <c r="K66">
        <v>1719</v>
      </c>
      <c r="L66">
        <v>2377</v>
      </c>
    </row>
    <row r="67" spans="1:12" x14ac:dyDescent="0.3">
      <c r="A67" s="33">
        <f t="shared" si="19"/>
        <v>350.80799999999994</v>
      </c>
      <c r="C67" s="2">
        <f t="shared" si="20"/>
        <v>584.4</v>
      </c>
      <c r="D67" s="2">
        <f t="shared" si="21"/>
        <v>847.2</v>
      </c>
      <c r="E67" s="2">
        <f t="shared" si="22"/>
        <v>1031.4000000000001</v>
      </c>
      <c r="F67" s="2">
        <f t="shared" si="23"/>
        <v>1426.2</v>
      </c>
      <c r="G67" s="11">
        <v>600</v>
      </c>
      <c r="H67" s="12">
        <f t="shared" si="24"/>
        <v>584.67999999999995</v>
      </c>
      <c r="I67">
        <v>974</v>
      </c>
      <c r="J67">
        <v>1412</v>
      </c>
      <c r="K67">
        <v>1719</v>
      </c>
      <c r="L67">
        <v>2377</v>
      </c>
    </row>
    <row r="68" spans="1:12" x14ac:dyDescent="0.3">
      <c r="A68" s="33">
        <f t="shared" si="19"/>
        <v>409.27599999999995</v>
      </c>
      <c r="C68" s="2">
        <f t="shared" si="20"/>
        <v>681.8</v>
      </c>
      <c r="D68" s="2">
        <f t="shared" si="21"/>
        <v>988.4</v>
      </c>
      <c r="E68" s="2">
        <f t="shared" si="22"/>
        <v>1203.3</v>
      </c>
      <c r="F68" s="2">
        <f t="shared" si="23"/>
        <v>1663.9</v>
      </c>
      <c r="G68" s="11">
        <v>700</v>
      </c>
      <c r="H68" s="12">
        <f t="shared" si="24"/>
        <v>584.67999999999995</v>
      </c>
      <c r="I68">
        <v>974</v>
      </c>
      <c r="J68">
        <v>1412</v>
      </c>
      <c r="K68">
        <v>1719</v>
      </c>
      <c r="L68">
        <v>2377</v>
      </c>
    </row>
    <row r="69" spans="1:12" x14ac:dyDescent="0.3">
      <c r="A69" s="33">
        <f t="shared" si="19"/>
        <v>467.74399999999991</v>
      </c>
      <c r="C69" s="2">
        <f t="shared" si="20"/>
        <v>779.2</v>
      </c>
      <c r="D69" s="2">
        <f t="shared" si="21"/>
        <v>1129.5999999999999</v>
      </c>
      <c r="E69" s="2">
        <f t="shared" si="22"/>
        <v>1375.2</v>
      </c>
      <c r="F69" s="2">
        <f t="shared" si="23"/>
        <v>1901.6</v>
      </c>
      <c r="G69" s="11">
        <v>800</v>
      </c>
      <c r="H69" s="12">
        <f t="shared" si="24"/>
        <v>584.67999999999995</v>
      </c>
      <c r="I69">
        <v>974</v>
      </c>
      <c r="J69">
        <v>1412</v>
      </c>
      <c r="K69">
        <v>1719</v>
      </c>
      <c r="L69">
        <v>2377</v>
      </c>
    </row>
    <row r="70" spans="1:12" x14ac:dyDescent="0.3">
      <c r="A70" s="33">
        <f t="shared" si="19"/>
        <v>526.21199999999999</v>
      </c>
      <c r="C70" s="2">
        <f t="shared" si="20"/>
        <v>876.6</v>
      </c>
      <c r="D70" s="2">
        <f t="shared" si="21"/>
        <v>1270.8</v>
      </c>
      <c r="E70" s="2">
        <f t="shared" si="22"/>
        <v>1547.1</v>
      </c>
      <c r="F70" s="2">
        <f t="shared" si="23"/>
        <v>2139.3000000000002</v>
      </c>
      <c r="G70" s="11">
        <v>900</v>
      </c>
      <c r="H70" s="12">
        <f t="shared" si="24"/>
        <v>584.67999999999995</v>
      </c>
      <c r="I70">
        <v>974</v>
      </c>
      <c r="J70">
        <v>1412</v>
      </c>
      <c r="K70">
        <v>1719</v>
      </c>
      <c r="L70">
        <v>2377</v>
      </c>
    </row>
    <row r="71" spans="1:12" x14ac:dyDescent="0.3">
      <c r="A71" s="33">
        <f t="shared" si="19"/>
        <v>584.67999999999995</v>
      </c>
      <c r="C71" s="2">
        <f t="shared" si="20"/>
        <v>974</v>
      </c>
      <c r="D71" s="2">
        <f t="shared" si="21"/>
        <v>1412</v>
      </c>
      <c r="E71" s="2">
        <f t="shared" si="22"/>
        <v>1719</v>
      </c>
      <c r="F71" s="2">
        <f t="shared" si="23"/>
        <v>2377</v>
      </c>
      <c r="G71" s="11">
        <v>1000</v>
      </c>
      <c r="H71" s="12">
        <f t="shared" si="24"/>
        <v>584.67999999999995</v>
      </c>
      <c r="I71">
        <v>974</v>
      </c>
      <c r="J71">
        <v>1412</v>
      </c>
      <c r="K71">
        <v>1719</v>
      </c>
      <c r="L71">
        <v>2377</v>
      </c>
    </row>
    <row r="72" spans="1:12" x14ac:dyDescent="0.3">
      <c r="A72" s="33">
        <f t="shared" si="19"/>
        <v>643.14800000000002</v>
      </c>
      <c r="C72" s="2">
        <f t="shared" si="20"/>
        <v>1071.4000000000001</v>
      </c>
      <c r="D72" s="2">
        <f t="shared" si="21"/>
        <v>1553.2</v>
      </c>
      <c r="E72" s="2">
        <f t="shared" si="22"/>
        <v>1890.9</v>
      </c>
      <c r="F72" s="2">
        <f t="shared" si="23"/>
        <v>2614.6999999999998</v>
      </c>
      <c r="G72" s="11">
        <v>1100</v>
      </c>
      <c r="H72" s="12">
        <f t="shared" si="24"/>
        <v>584.67999999999995</v>
      </c>
      <c r="I72">
        <v>974</v>
      </c>
      <c r="J72">
        <v>1412</v>
      </c>
      <c r="K72">
        <v>1719</v>
      </c>
      <c r="L72">
        <v>2377</v>
      </c>
    </row>
    <row r="73" spans="1:12" x14ac:dyDescent="0.3">
      <c r="A73" s="33">
        <f t="shared" si="19"/>
        <v>701.61599999999987</v>
      </c>
      <c r="C73" s="2">
        <f t="shared" si="20"/>
        <v>1168.8</v>
      </c>
      <c r="D73" s="2">
        <f t="shared" si="21"/>
        <v>1694.4</v>
      </c>
      <c r="E73" s="2">
        <f t="shared" si="22"/>
        <v>2062.8000000000002</v>
      </c>
      <c r="F73" s="2">
        <f t="shared" si="23"/>
        <v>2852.4</v>
      </c>
      <c r="G73" s="11">
        <v>1200</v>
      </c>
      <c r="H73" s="12">
        <f t="shared" si="24"/>
        <v>584.67999999999995</v>
      </c>
      <c r="I73">
        <v>974</v>
      </c>
      <c r="J73">
        <v>1412</v>
      </c>
      <c r="K73">
        <v>1719</v>
      </c>
      <c r="L73">
        <v>2377</v>
      </c>
    </row>
    <row r="74" spans="1:12" x14ac:dyDescent="0.3">
      <c r="A74" s="33">
        <f t="shared" si="19"/>
        <v>818.55199999999991</v>
      </c>
      <c r="C74" s="2">
        <f t="shared" si="20"/>
        <v>1363.6</v>
      </c>
      <c r="D74" s="2">
        <f t="shared" si="21"/>
        <v>1976.8</v>
      </c>
      <c r="E74" s="2">
        <f t="shared" si="22"/>
        <v>2406.6</v>
      </c>
      <c r="F74" s="2">
        <f t="shared" si="23"/>
        <v>3327.8</v>
      </c>
      <c r="G74" s="11">
        <v>1400</v>
      </c>
      <c r="H74" s="12">
        <f t="shared" si="24"/>
        <v>584.67999999999995</v>
      </c>
      <c r="I74">
        <v>974</v>
      </c>
      <c r="J74">
        <v>1412</v>
      </c>
      <c r="K74">
        <v>1719</v>
      </c>
      <c r="L74">
        <v>2377</v>
      </c>
    </row>
    <row r="75" spans="1:12" x14ac:dyDescent="0.3">
      <c r="A75" s="33">
        <f t="shared" si="19"/>
        <v>935.48799999999983</v>
      </c>
      <c r="C75" s="2">
        <f t="shared" si="20"/>
        <v>1558.4</v>
      </c>
      <c r="D75" s="2">
        <f t="shared" si="21"/>
        <v>2259.1999999999998</v>
      </c>
      <c r="E75" s="2">
        <f t="shared" si="22"/>
        <v>2750.4</v>
      </c>
      <c r="F75" s="2">
        <f t="shared" si="23"/>
        <v>3803.2</v>
      </c>
      <c r="G75" s="11">
        <v>1600</v>
      </c>
      <c r="H75" s="12">
        <f t="shared" si="24"/>
        <v>584.67999999999995</v>
      </c>
      <c r="I75">
        <v>974</v>
      </c>
      <c r="J75">
        <v>1412</v>
      </c>
      <c r="K75">
        <v>1719</v>
      </c>
      <c r="L75">
        <v>2377</v>
      </c>
    </row>
    <row r="76" spans="1:12" x14ac:dyDescent="0.3">
      <c r="A76" s="33">
        <f t="shared" si="19"/>
        <v>1052.424</v>
      </c>
      <c r="C76" s="2">
        <f t="shared" si="20"/>
        <v>1753.2</v>
      </c>
      <c r="D76" s="2">
        <f t="shared" si="21"/>
        <v>2541.6</v>
      </c>
      <c r="E76" s="2">
        <f t="shared" si="22"/>
        <v>3094.2</v>
      </c>
      <c r="F76" s="2">
        <f t="shared" si="23"/>
        <v>4278.6000000000004</v>
      </c>
      <c r="G76" s="11">
        <v>1800</v>
      </c>
      <c r="H76" s="12">
        <f t="shared" si="24"/>
        <v>584.67999999999995</v>
      </c>
      <c r="I76">
        <v>974</v>
      </c>
      <c r="J76">
        <v>1412</v>
      </c>
      <c r="K76">
        <v>1719</v>
      </c>
      <c r="L76">
        <v>2377</v>
      </c>
    </row>
    <row r="77" spans="1:12" x14ac:dyDescent="0.3">
      <c r="A77" s="33">
        <f t="shared" si="19"/>
        <v>1169.3599999999999</v>
      </c>
      <c r="C77" s="2">
        <f t="shared" si="20"/>
        <v>1948</v>
      </c>
      <c r="D77" s="2">
        <f t="shared" si="21"/>
        <v>2824</v>
      </c>
      <c r="E77" s="2">
        <f t="shared" si="22"/>
        <v>3438</v>
      </c>
      <c r="F77" s="2">
        <f t="shared" si="23"/>
        <v>4754</v>
      </c>
      <c r="G77" s="11">
        <v>2000</v>
      </c>
      <c r="H77" s="12">
        <f t="shared" si="24"/>
        <v>584.67999999999995</v>
      </c>
      <c r="I77">
        <v>974</v>
      </c>
      <c r="J77">
        <v>1412</v>
      </c>
      <c r="K77">
        <v>1719</v>
      </c>
      <c r="L77">
        <v>2377</v>
      </c>
    </row>
    <row r="78" spans="1:12" x14ac:dyDescent="0.3">
      <c r="A78" s="33">
        <f t="shared" si="19"/>
        <v>1344.7639999999999</v>
      </c>
      <c r="C78" s="2">
        <f t="shared" si="20"/>
        <v>2240.1999999999998</v>
      </c>
      <c r="D78" s="2">
        <f t="shared" si="21"/>
        <v>3247.6</v>
      </c>
      <c r="E78" s="2">
        <f t="shared" si="22"/>
        <v>3953.7</v>
      </c>
      <c r="F78" s="2">
        <f t="shared" si="23"/>
        <v>5467.1</v>
      </c>
      <c r="G78" s="3">
        <v>2300</v>
      </c>
      <c r="H78" s="12">
        <f t="shared" si="24"/>
        <v>584.67999999999995</v>
      </c>
      <c r="I78">
        <v>974</v>
      </c>
      <c r="J78">
        <v>1412</v>
      </c>
      <c r="K78">
        <v>1719</v>
      </c>
      <c r="L78">
        <v>2377</v>
      </c>
    </row>
    <row r="79" spans="1:12" x14ac:dyDescent="0.3">
      <c r="A79" s="33">
        <f t="shared" si="19"/>
        <v>1520.1679999999997</v>
      </c>
      <c r="C79" s="2">
        <f t="shared" si="20"/>
        <v>2532.4</v>
      </c>
      <c r="D79" s="2">
        <f t="shared" si="21"/>
        <v>3671.2</v>
      </c>
      <c r="E79" s="2">
        <f t="shared" si="22"/>
        <v>4469.3999999999996</v>
      </c>
      <c r="F79" s="2">
        <f t="shared" si="23"/>
        <v>6180.2</v>
      </c>
      <c r="G79" s="3">
        <v>2600</v>
      </c>
      <c r="H79" s="12">
        <f t="shared" si="24"/>
        <v>584.67999999999995</v>
      </c>
      <c r="I79">
        <v>974</v>
      </c>
      <c r="J79">
        <v>1412</v>
      </c>
      <c r="K79">
        <v>1719</v>
      </c>
      <c r="L79">
        <v>2377</v>
      </c>
    </row>
    <row r="80" spans="1:12" x14ac:dyDescent="0.3">
      <c r="A80" s="33">
        <f t="shared" si="19"/>
        <v>1754.0399999999997</v>
      </c>
      <c r="C80" s="2">
        <f t="shared" si="20"/>
        <v>2922</v>
      </c>
      <c r="D80" s="2">
        <f t="shared" si="21"/>
        <v>4236</v>
      </c>
      <c r="E80" s="2">
        <f t="shared" si="22"/>
        <v>5157</v>
      </c>
      <c r="F80" s="2">
        <f t="shared" si="23"/>
        <v>7131</v>
      </c>
      <c r="G80" s="3">
        <v>3000</v>
      </c>
      <c r="H80" s="12">
        <f t="shared" si="24"/>
        <v>584.67999999999995</v>
      </c>
      <c r="I80">
        <v>974</v>
      </c>
      <c r="J80">
        <v>1412</v>
      </c>
      <c r="K80">
        <v>1719</v>
      </c>
      <c r="L80">
        <v>2377</v>
      </c>
    </row>
    <row r="81" spans="1:12" ht="21" thickBot="1" x14ac:dyDescent="0.35">
      <c r="A81" s="3"/>
      <c r="C81" s="3"/>
      <c r="D81" s="3"/>
      <c r="E81" s="3"/>
      <c r="F81" s="3"/>
    </row>
    <row r="82" spans="1:12" ht="26.1" customHeight="1" thickBot="1" x14ac:dyDescent="0.35">
      <c r="A82" s="7" t="s">
        <v>1</v>
      </c>
      <c r="B82" s="8"/>
      <c r="C82" s="10"/>
      <c r="D82" s="8"/>
      <c r="E82" s="8"/>
      <c r="F82" s="9"/>
    </row>
    <row r="83" spans="1:12" ht="26.1" customHeight="1" thickBot="1" x14ac:dyDescent="0.35">
      <c r="A83" s="7">
        <v>10</v>
      </c>
      <c r="B83" s="8"/>
      <c r="C83" s="8">
        <v>11</v>
      </c>
      <c r="D83" s="8">
        <v>21</v>
      </c>
      <c r="E83" s="8">
        <v>22</v>
      </c>
      <c r="F83" s="9">
        <v>33</v>
      </c>
      <c r="H83" s="14">
        <v>10</v>
      </c>
      <c r="I83" s="8">
        <v>11</v>
      </c>
      <c r="J83" s="8">
        <v>21</v>
      </c>
      <c r="K83" s="8">
        <v>22</v>
      </c>
      <c r="L83" s="9">
        <v>33</v>
      </c>
    </row>
    <row r="84" spans="1:12" x14ac:dyDescent="0.3">
      <c r="A84" s="33">
        <f>(G84*H84)/1000</f>
        <v>86.394000000000005</v>
      </c>
      <c r="C84" s="2">
        <f>(G84*I84)/1000</f>
        <v>124</v>
      </c>
      <c r="D84" s="2">
        <f>(G84*J84)/1000</f>
        <v>201.6</v>
      </c>
      <c r="E84" s="2">
        <f>(G84*K84)/1000</f>
        <v>240.4</v>
      </c>
      <c r="F84" s="2">
        <f>(G84*L84)/1000</f>
        <v>346.8</v>
      </c>
      <c r="G84" s="11">
        <v>400</v>
      </c>
      <c r="H84" s="12">
        <f>231*0.935</f>
        <v>215.98500000000001</v>
      </c>
      <c r="I84">
        <v>310</v>
      </c>
      <c r="J84">
        <v>504</v>
      </c>
      <c r="K84">
        <v>601</v>
      </c>
      <c r="L84">
        <v>867</v>
      </c>
    </row>
    <row r="85" spans="1:12" x14ac:dyDescent="0.3">
      <c r="A85" s="33">
        <f t="shared" ref="A85:A99" si="25">(G85*H85)/1000</f>
        <v>108.57</v>
      </c>
      <c r="C85" s="2">
        <f t="shared" ref="C85:C99" si="26">(G85*I85)/1000</f>
        <v>155</v>
      </c>
      <c r="D85" s="2">
        <f t="shared" ref="D85:D99" si="27">(G85*J85)/1000</f>
        <v>252</v>
      </c>
      <c r="E85" s="2">
        <f t="shared" ref="E85:E99" si="28">(G85*K85)/1000</f>
        <v>300.5</v>
      </c>
      <c r="F85" s="2">
        <f t="shared" ref="F85:F99" si="29">(G85*L85)/1000</f>
        <v>433.5</v>
      </c>
      <c r="G85" s="11">
        <v>500</v>
      </c>
      <c r="H85" s="12">
        <f>231*0.94</f>
        <v>217.14</v>
      </c>
      <c r="I85">
        <v>310</v>
      </c>
      <c r="J85">
        <v>504</v>
      </c>
      <c r="K85">
        <v>601</v>
      </c>
      <c r="L85">
        <v>867</v>
      </c>
    </row>
    <row r="86" spans="1:12" x14ac:dyDescent="0.3">
      <c r="A86" s="33">
        <f t="shared" si="25"/>
        <v>130.56119999999999</v>
      </c>
      <c r="C86" s="2">
        <f t="shared" si="26"/>
        <v>186</v>
      </c>
      <c r="D86" s="2">
        <f t="shared" si="27"/>
        <v>302.39999999999998</v>
      </c>
      <c r="E86" s="2">
        <f t="shared" si="28"/>
        <v>360.6</v>
      </c>
      <c r="F86" s="2">
        <f t="shared" si="29"/>
        <v>520.20000000000005</v>
      </c>
      <c r="G86" s="11">
        <v>600</v>
      </c>
      <c r="H86" s="12">
        <f>231*0.942</f>
        <v>217.60199999999998</v>
      </c>
      <c r="I86">
        <v>310</v>
      </c>
      <c r="J86">
        <v>504</v>
      </c>
      <c r="K86">
        <v>601</v>
      </c>
      <c r="L86">
        <v>867</v>
      </c>
    </row>
    <row r="87" spans="1:12" x14ac:dyDescent="0.3">
      <c r="A87" s="33">
        <f t="shared" si="25"/>
        <v>152.32139999999998</v>
      </c>
      <c r="C87" s="2">
        <f t="shared" si="26"/>
        <v>217</v>
      </c>
      <c r="D87" s="2">
        <f t="shared" si="27"/>
        <v>352.8</v>
      </c>
      <c r="E87" s="2">
        <f t="shared" si="28"/>
        <v>420.7</v>
      </c>
      <c r="F87" s="2">
        <f t="shared" si="29"/>
        <v>606.9</v>
      </c>
      <c r="G87" s="11">
        <v>700</v>
      </c>
      <c r="H87" s="12">
        <f>231*0.942</f>
        <v>217.60199999999998</v>
      </c>
      <c r="I87">
        <v>310</v>
      </c>
      <c r="J87">
        <v>504</v>
      </c>
      <c r="K87">
        <v>601</v>
      </c>
      <c r="L87">
        <v>867</v>
      </c>
    </row>
    <row r="88" spans="1:12" x14ac:dyDescent="0.3">
      <c r="A88" s="33">
        <f t="shared" si="25"/>
        <v>174.08159999999998</v>
      </c>
      <c r="C88" s="2">
        <f t="shared" si="26"/>
        <v>248</v>
      </c>
      <c r="D88" s="2">
        <f t="shared" si="27"/>
        <v>403.2</v>
      </c>
      <c r="E88" s="2">
        <f t="shared" si="28"/>
        <v>480.8</v>
      </c>
      <c r="F88" s="2">
        <f t="shared" si="29"/>
        <v>693.6</v>
      </c>
      <c r="G88" s="11">
        <v>800</v>
      </c>
      <c r="H88" s="12">
        <f>231*0.942</f>
        <v>217.60199999999998</v>
      </c>
      <c r="I88">
        <v>310</v>
      </c>
      <c r="J88">
        <v>504</v>
      </c>
      <c r="K88">
        <v>601</v>
      </c>
      <c r="L88">
        <v>867</v>
      </c>
    </row>
    <row r="89" spans="1:12" x14ac:dyDescent="0.3">
      <c r="A89" s="33">
        <f t="shared" si="25"/>
        <v>195.42599999999999</v>
      </c>
      <c r="C89" s="2">
        <f t="shared" si="26"/>
        <v>279</v>
      </c>
      <c r="D89" s="2">
        <f t="shared" si="27"/>
        <v>453.6</v>
      </c>
      <c r="E89" s="2">
        <f t="shared" si="28"/>
        <v>540.9</v>
      </c>
      <c r="F89" s="2">
        <f t="shared" si="29"/>
        <v>780.3</v>
      </c>
      <c r="G89" s="11">
        <v>900</v>
      </c>
      <c r="H89" s="12">
        <f>231*0.94</f>
        <v>217.14</v>
      </c>
      <c r="I89">
        <v>310</v>
      </c>
      <c r="J89">
        <v>504</v>
      </c>
      <c r="K89">
        <v>601</v>
      </c>
      <c r="L89">
        <v>867</v>
      </c>
    </row>
    <row r="90" spans="1:12" x14ac:dyDescent="0.3">
      <c r="A90" s="33">
        <f t="shared" si="25"/>
        <v>217.14</v>
      </c>
      <c r="C90" s="2">
        <f t="shared" si="26"/>
        <v>310</v>
      </c>
      <c r="D90" s="2">
        <f t="shared" si="27"/>
        <v>504</v>
      </c>
      <c r="E90" s="2">
        <f t="shared" si="28"/>
        <v>601</v>
      </c>
      <c r="F90" s="2">
        <f t="shared" si="29"/>
        <v>867</v>
      </c>
      <c r="G90" s="11">
        <v>1000</v>
      </c>
      <c r="H90" s="12">
        <f t="shared" ref="H90:H99" si="30">231*0.94</f>
        <v>217.14</v>
      </c>
      <c r="I90">
        <v>310</v>
      </c>
      <c r="J90">
        <v>504</v>
      </c>
      <c r="K90">
        <v>601</v>
      </c>
      <c r="L90">
        <v>867</v>
      </c>
    </row>
    <row r="91" spans="1:12" x14ac:dyDescent="0.3">
      <c r="A91" s="33">
        <f t="shared" si="25"/>
        <v>238.85399999999998</v>
      </c>
      <c r="C91" s="2">
        <f t="shared" si="26"/>
        <v>341</v>
      </c>
      <c r="D91" s="2">
        <f t="shared" si="27"/>
        <v>554.4</v>
      </c>
      <c r="E91" s="2">
        <f t="shared" si="28"/>
        <v>661.1</v>
      </c>
      <c r="F91" s="2">
        <f t="shared" si="29"/>
        <v>953.7</v>
      </c>
      <c r="G91" s="11">
        <v>1100</v>
      </c>
      <c r="H91" s="12">
        <f t="shared" si="30"/>
        <v>217.14</v>
      </c>
      <c r="I91">
        <v>310</v>
      </c>
      <c r="J91">
        <v>504</v>
      </c>
      <c r="K91">
        <v>601</v>
      </c>
      <c r="L91">
        <v>867</v>
      </c>
    </row>
    <row r="92" spans="1:12" x14ac:dyDescent="0.3">
      <c r="A92" s="33">
        <f>(G92*H92)/1000</f>
        <v>260.56799999999998</v>
      </c>
      <c r="C92" s="2">
        <f t="shared" si="26"/>
        <v>372</v>
      </c>
      <c r="D92" s="2">
        <f t="shared" si="27"/>
        <v>604.79999999999995</v>
      </c>
      <c r="E92" s="2">
        <f t="shared" si="28"/>
        <v>721.2</v>
      </c>
      <c r="F92" s="2">
        <f t="shared" si="29"/>
        <v>1040.4000000000001</v>
      </c>
      <c r="G92" s="11">
        <v>1200</v>
      </c>
      <c r="H92" s="12">
        <f t="shared" si="30"/>
        <v>217.14</v>
      </c>
      <c r="I92">
        <v>310</v>
      </c>
      <c r="J92">
        <v>504</v>
      </c>
      <c r="K92">
        <v>601</v>
      </c>
      <c r="L92">
        <v>867</v>
      </c>
    </row>
    <row r="93" spans="1:12" x14ac:dyDescent="0.3">
      <c r="A93" s="33">
        <f t="shared" si="25"/>
        <v>303.99599999999998</v>
      </c>
      <c r="C93" s="2">
        <f t="shared" si="26"/>
        <v>434</v>
      </c>
      <c r="D93" s="2">
        <f t="shared" si="27"/>
        <v>705.6</v>
      </c>
      <c r="E93" s="2">
        <f t="shared" si="28"/>
        <v>841.4</v>
      </c>
      <c r="F93" s="2">
        <f t="shared" si="29"/>
        <v>1213.8</v>
      </c>
      <c r="G93" s="11">
        <v>1400</v>
      </c>
      <c r="H93" s="12">
        <f t="shared" si="30"/>
        <v>217.14</v>
      </c>
      <c r="I93">
        <v>310</v>
      </c>
      <c r="J93">
        <v>504</v>
      </c>
      <c r="K93">
        <v>601</v>
      </c>
      <c r="L93">
        <v>867</v>
      </c>
    </row>
    <row r="94" spans="1:12" x14ac:dyDescent="0.3">
      <c r="A94" s="33">
        <f t="shared" si="25"/>
        <v>347.42399999999998</v>
      </c>
      <c r="C94" s="2">
        <f t="shared" si="26"/>
        <v>496</v>
      </c>
      <c r="D94" s="2">
        <f t="shared" si="27"/>
        <v>806.4</v>
      </c>
      <c r="E94" s="2">
        <f t="shared" si="28"/>
        <v>961.6</v>
      </c>
      <c r="F94" s="2">
        <f t="shared" si="29"/>
        <v>1387.2</v>
      </c>
      <c r="G94" s="11">
        <v>1600</v>
      </c>
      <c r="H94" s="12">
        <f t="shared" si="30"/>
        <v>217.14</v>
      </c>
      <c r="I94">
        <v>310</v>
      </c>
      <c r="J94">
        <v>504</v>
      </c>
      <c r="K94">
        <v>601</v>
      </c>
      <c r="L94">
        <v>867</v>
      </c>
    </row>
    <row r="95" spans="1:12" x14ac:dyDescent="0.3">
      <c r="A95" s="33">
        <f t="shared" si="25"/>
        <v>390.85199999999998</v>
      </c>
      <c r="C95" s="2">
        <f t="shared" si="26"/>
        <v>558</v>
      </c>
      <c r="D95" s="2">
        <f t="shared" si="27"/>
        <v>907.2</v>
      </c>
      <c r="E95" s="2">
        <f t="shared" si="28"/>
        <v>1081.8</v>
      </c>
      <c r="F95" s="2">
        <f t="shared" si="29"/>
        <v>1560.6</v>
      </c>
      <c r="G95" s="11">
        <v>1800</v>
      </c>
      <c r="H95" s="12">
        <f t="shared" si="30"/>
        <v>217.14</v>
      </c>
      <c r="I95">
        <v>310</v>
      </c>
      <c r="J95">
        <v>504</v>
      </c>
      <c r="K95">
        <v>601</v>
      </c>
      <c r="L95">
        <v>867</v>
      </c>
    </row>
    <row r="96" spans="1:12" x14ac:dyDescent="0.3">
      <c r="A96" s="33">
        <f t="shared" si="25"/>
        <v>434.28</v>
      </c>
      <c r="C96" s="2">
        <f t="shared" si="26"/>
        <v>620</v>
      </c>
      <c r="D96" s="2">
        <f t="shared" si="27"/>
        <v>1008</v>
      </c>
      <c r="E96" s="2">
        <f t="shared" si="28"/>
        <v>1202</v>
      </c>
      <c r="F96" s="2">
        <f t="shared" si="29"/>
        <v>1734</v>
      </c>
      <c r="G96" s="11">
        <v>2000</v>
      </c>
      <c r="H96" s="12">
        <f t="shared" si="30"/>
        <v>217.14</v>
      </c>
      <c r="I96">
        <v>310</v>
      </c>
      <c r="J96">
        <v>504</v>
      </c>
      <c r="K96">
        <v>601</v>
      </c>
      <c r="L96">
        <v>867</v>
      </c>
    </row>
    <row r="97" spans="1:12" x14ac:dyDescent="0.3">
      <c r="A97" s="33">
        <f t="shared" si="25"/>
        <v>499.42199999999997</v>
      </c>
      <c r="C97" s="2">
        <f t="shared" si="26"/>
        <v>713</v>
      </c>
      <c r="D97" s="2">
        <f t="shared" si="27"/>
        <v>1159.2</v>
      </c>
      <c r="E97" s="2">
        <f t="shared" si="28"/>
        <v>1382.3</v>
      </c>
      <c r="F97" s="2">
        <f t="shared" si="29"/>
        <v>1994.1</v>
      </c>
      <c r="G97" s="3">
        <v>2300</v>
      </c>
      <c r="H97" s="12">
        <f t="shared" si="30"/>
        <v>217.14</v>
      </c>
      <c r="I97">
        <v>310</v>
      </c>
      <c r="J97">
        <v>504</v>
      </c>
      <c r="K97">
        <v>601</v>
      </c>
      <c r="L97">
        <v>867</v>
      </c>
    </row>
    <row r="98" spans="1:12" x14ac:dyDescent="0.3">
      <c r="A98" s="33">
        <f t="shared" si="25"/>
        <v>564.56399999999996</v>
      </c>
      <c r="C98" s="2">
        <f t="shared" si="26"/>
        <v>806</v>
      </c>
      <c r="D98" s="2">
        <f t="shared" si="27"/>
        <v>1310.4000000000001</v>
      </c>
      <c r="E98" s="2">
        <f t="shared" si="28"/>
        <v>1562.6</v>
      </c>
      <c r="F98" s="2">
        <f t="shared" si="29"/>
        <v>2254.1999999999998</v>
      </c>
      <c r="G98" s="3">
        <v>2600</v>
      </c>
      <c r="H98" s="12">
        <f t="shared" si="30"/>
        <v>217.14</v>
      </c>
      <c r="I98">
        <v>310</v>
      </c>
      <c r="J98">
        <v>504</v>
      </c>
      <c r="K98">
        <v>601</v>
      </c>
      <c r="L98">
        <v>867</v>
      </c>
    </row>
    <row r="99" spans="1:12" x14ac:dyDescent="0.3">
      <c r="A99" s="33">
        <f t="shared" si="25"/>
        <v>651.41999999999996</v>
      </c>
      <c r="C99" s="2">
        <f t="shared" si="26"/>
        <v>930</v>
      </c>
      <c r="D99" s="2">
        <f t="shared" si="27"/>
        <v>1512</v>
      </c>
      <c r="E99" s="2">
        <f t="shared" si="28"/>
        <v>1803</v>
      </c>
      <c r="F99" s="2">
        <f t="shared" si="29"/>
        <v>2601</v>
      </c>
      <c r="G99" s="3">
        <v>3000</v>
      </c>
      <c r="H99" s="12">
        <f t="shared" si="30"/>
        <v>217.14</v>
      </c>
      <c r="I99">
        <v>310</v>
      </c>
      <c r="J99">
        <v>504</v>
      </c>
      <c r="K99">
        <v>601</v>
      </c>
      <c r="L99">
        <v>867</v>
      </c>
    </row>
    <row r="100" spans="1:12" ht="21" thickBot="1" x14ac:dyDescent="0.35"/>
    <row r="101" spans="1:12" ht="21" thickBot="1" x14ac:dyDescent="0.35">
      <c r="A101" s="19" t="s">
        <v>8</v>
      </c>
      <c r="B101" s="20"/>
      <c r="C101" s="21"/>
      <c r="D101" s="20"/>
      <c r="E101" s="20"/>
      <c r="F101" s="22"/>
    </row>
    <row r="102" spans="1:12" ht="21" thickBot="1" x14ac:dyDescent="0.35">
      <c r="A102" s="7">
        <v>10</v>
      </c>
      <c r="B102" s="8"/>
      <c r="C102" s="8">
        <v>11</v>
      </c>
      <c r="D102" s="8">
        <v>21</v>
      </c>
      <c r="E102" s="8">
        <v>22</v>
      </c>
      <c r="F102" s="9">
        <v>33</v>
      </c>
      <c r="H102" s="14"/>
      <c r="I102" s="8"/>
      <c r="J102" s="8"/>
      <c r="K102" s="8"/>
      <c r="L102" s="9"/>
    </row>
    <row r="103" spans="1:12" x14ac:dyDescent="0.3">
      <c r="A103" s="2">
        <v>275</v>
      </c>
      <c r="C103" s="2">
        <v>464</v>
      </c>
      <c r="D103" s="2">
        <v>655</v>
      </c>
      <c r="E103" s="2">
        <v>796</v>
      </c>
      <c r="F103" s="2">
        <v>1118</v>
      </c>
      <c r="G103" s="11">
        <v>400</v>
      </c>
    </row>
    <row r="104" spans="1:12" x14ac:dyDescent="0.3">
      <c r="A104" s="2">
        <v>344</v>
      </c>
      <c r="C104" s="2">
        <v>581</v>
      </c>
      <c r="D104" s="2">
        <v>819</v>
      </c>
      <c r="E104" s="2">
        <v>997</v>
      </c>
      <c r="F104" s="2">
        <v>1397</v>
      </c>
      <c r="G104" s="11">
        <v>500</v>
      </c>
    </row>
    <row r="105" spans="1:12" x14ac:dyDescent="0.3">
      <c r="A105" s="2">
        <v>412</v>
      </c>
      <c r="C105" s="2">
        <v>697</v>
      </c>
      <c r="D105" s="2">
        <v>963</v>
      </c>
      <c r="E105" s="2">
        <v>1197</v>
      </c>
      <c r="F105" s="2">
        <v>1676</v>
      </c>
      <c r="G105" s="11">
        <v>600</v>
      </c>
    </row>
    <row r="106" spans="1:12" x14ac:dyDescent="0.3">
      <c r="A106" s="2">
        <v>481</v>
      </c>
      <c r="C106" s="2">
        <v>827</v>
      </c>
      <c r="D106" s="2">
        <v>1147</v>
      </c>
      <c r="E106" s="2">
        <v>1397</v>
      </c>
      <c r="F106" s="2">
        <v>1956</v>
      </c>
      <c r="G106" s="11">
        <v>700</v>
      </c>
    </row>
    <row r="107" spans="1:12" x14ac:dyDescent="0.3">
      <c r="A107" s="2">
        <v>550</v>
      </c>
      <c r="C107" s="2">
        <v>929</v>
      </c>
      <c r="D107" s="2">
        <v>1310</v>
      </c>
      <c r="E107" s="2">
        <v>1598</v>
      </c>
      <c r="F107" s="2">
        <v>2235</v>
      </c>
      <c r="G107" s="11">
        <v>800</v>
      </c>
    </row>
    <row r="108" spans="1:12" x14ac:dyDescent="0.3">
      <c r="A108" s="2">
        <v>618</v>
      </c>
      <c r="C108" s="2">
        <v>1063</v>
      </c>
      <c r="D108" s="2">
        <v>1474</v>
      </c>
      <c r="E108" s="2">
        <v>1796</v>
      </c>
      <c r="F108" s="2">
        <v>2524</v>
      </c>
      <c r="G108" s="11">
        <v>900</v>
      </c>
    </row>
    <row r="109" spans="1:12" x14ac:dyDescent="0.3">
      <c r="A109" s="2">
        <v>687</v>
      </c>
      <c r="C109" s="2">
        <v>1181</v>
      </c>
      <c r="D109" s="2">
        <v>1638</v>
      </c>
      <c r="E109" s="2">
        <v>1995</v>
      </c>
      <c r="F109" s="2">
        <v>2794</v>
      </c>
      <c r="G109" s="11">
        <v>1000</v>
      </c>
    </row>
    <row r="110" spans="1:12" x14ac:dyDescent="0.3">
      <c r="A110" s="2">
        <v>756</v>
      </c>
      <c r="C110" s="2">
        <v>1299</v>
      </c>
      <c r="D110" s="2">
        <v>1802</v>
      </c>
      <c r="E110" s="2">
        <v>2194</v>
      </c>
      <c r="F110" s="2">
        <v>3073</v>
      </c>
      <c r="G110" s="11">
        <v>1100</v>
      </c>
    </row>
    <row r="111" spans="1:12" x14ac:dyDescent="0.3">
      <c r="A111" s="2">
        <v>824</v>
      </c>
      <c r="C111" s="2">
        <v>1393</v>
      </c>
      <c r="D111" s="2">
        <v>1985</v>
      </c>
      <c r="E111" s="2">
        <v>2394</v>
      </c>
      <c r="F111" s="2">
        <v>3353</v>
      </c>
      <c r="G111" s="11">
        <v>1200</v>
      </c>
    </row>
    <row r="112" spans="1:12" x14ac:dyDescent="0.3">
      <c r="A112" s="2">
        <v>962</v>
      </c>
      <c r="C112" s="2">
        <v>1628</v>
      </c>
      <c r="D112" s="2">
        <v>2293</v>
      </c>
      <c r="E112" s="2">
        <v>2793</v>
      </c>
      <c r="F112" s="2">
        <v>3911</v>
      </c>
      <c r="G112" s="11">
        <v>1400</v>
      </c>
    </row>
    <row r="113" spans="1:12" x14ac:dyDescent="0.3">
      <c r="A113" s="2">
        <v>1099</v>
      </c>
      <c r="C113" s="2">
        <v>1858</v>
      </c>
      <c r="D113" s="2">
        <v>2620</v>
      </c>
      <c r="E113" s="2">
        <v>3192</v>
      </c>
      <c r="F113" s="2">
        <v>4470</v>
      </c>
      <c r="G113" s="11">
        <v>1600</v>
      </c>
    </row>
    <row r="114" spans="1:12" x14ac:dyDescent="0.3">
      <c r="A114" s="2">
        <v>1237</v>
      </c>
      <c r="C114" s="2">
        <v>2090</v>
      </c>
      <c r="D114" s="2">
        <v>2948</v>
      </c>
      <c r="E114" s="2">
        <v>3591</v>
      </c>
      <c r="F114" s="2">
        <v>5029</v>
      </c>
      <c r="G114" s="11">
        <v>1800</v>
      </c>
    </row>
    <row r="115" spans="1:12" x14ac:dyDescent="0.3">
      <c r="A115" s="2">
        <v>1374</v>
      </c>
      <c r="C115" s="2">
        <v>2322</v>
      </c>
      <c r="D115" s="2">
        <v>3275</v>
      </c>
      <c r="E115" s="2">
        <v>3990</v>
      </c>
      <c r="F115" s="2">
        <v>5588</v>
      </c>
      <c r="G115" s="11">
        <v>2000</v>
      </c>
    </row>
    <row r="116" spans="1:12" x14ac:dyDescent="0.3">
      <c r="A116" s="2">
        <v>1580</v>
      </c>
      <c r="C116" s="2">
        <v>2671</v>
      </c>
      <c r="D116" s="2">
        <v>3766</v>
      </c>
      <c r="E116" s="2">
        <v>4588</v>
      </c>
      <c r="F116" s="2">
        <v>6426</v>
      </c>
      <c r="G116" s="3">
        <v>2300</v>
      </c>
    </row>
    <row r="117" spans="1:12" x14ac:dyDescent="0.3">
      <c r="A117" s="2">
        <v>1786</v>
      </c>
      <c r="C117" s="2">
        <v>3019</v>
      </c>
      <c r="D117" s="2">
        <v>4258</v>
      </c>
      <c r="E117" s="2">
        <v>5166</v>
      </c>
      <c r="F117" s="2">
        <v>7264</v>
      </c>
      <c r="G117" s="3">
        <v>2600</v>
      </c>
    </row>
    <row r="118" spans="1:12" x14ac:dyDescent="0.3">
      <c r="A118" s="2">
        <v>2061</v>
      </c>
      <c r="C118" s="2">
        <v>3484</v>
      </c>
      <c r="D118" s="2">
        <v>4913</v>
      </c>
      <c r="E118" s="2">
        <v>5984</v>
      </c>
      <c r="F118" s="2">
        <v>8381</v>
      </c>
      <c r="G118" s="3">
        <v>3000</v>
      </c>
    </row>
    <row r="119" spans="1:12" ht="21" thickBot="1" x14ac:dyDescent="0.35"/>
    <row r="120" spans="1:12" ht="21" thickBot="1" x14ac:dyDescent="0.35">
      <c r="A120" s="19" t="s">
        <v>9</v>
      </c>
      <c r="B120" s="20"/>
      <c r="C120" s="21"/>
      <c r="D120" s="20"/>
      <c r="E120" s="20"/>
      <c r="F120" s="22"/>
    </row>
    <row r="121" spans="1:12" ht="21" thickBot="1" x14ac:dyDescent="0.35">
      <c r="A121" s="7">
        <v>10</v>
      </c>
      <c r="B121" s="8"/>
      <c r="C121" s="8">
        <v>11</v>
      </c>
      <c r="D121" s="8">
        <v>21</v>
      </c>
      <c r="E121" s="8">
        <v>22</v>
      </c>
      <c r="F121" s="9">
        <v>33</v>
      </c>
      <c r="H121" s="14">
        <v>10</v>
      </c>
      <c r="I121" s="8">
        <v>11</v>
      </c>
      <c r="J121" s="8">
        <v>21</v>
      </c>
      <c r="K121" s="8">
        <v>22</v>
      </c>
      <c r="L121" s="9">
        <v>33</v>
      </c>
    </row>
    <row r="122" spans="1:12" x14ac:dyDescent="0.3">
      <c r="A122" s="2">
        <v>350</v>
      </c>
      <c r="C122" s="2">
        <v>569</v>
      </c>
      <c r="D122" s="2">
        <v>812</v>
      </c>
      <c r="E122" s="2">
        <v>959</v>
      </c>
      <c r="F122" s="2">
        <v>1347</v>
      </c>
      <c r="G122" s="11">
        <v>400</v>
      </c>
    </row>
    <row r="123" spans="1:12" x14ac:dyDescent="0.3">
      <c r="A123" s="2">
        <v>438</v>
      </c>
      <c r="C123" s="2">
        <v>711</v>
      </c>
      <c r="D123" s="2">
        <v>1015</v>
      </c>
      <c r="E123" s="2">
        <v>1199</v>
      </c>
      <c r="F123" s="2">
        <v>1638</v>
      </c>
      <c r="G123" s="11">
        <v>500</v>
      </c>
    </row>
    <row r="124" spans="1:12" x14ac:dyDescent="0.3">
      <c r="A124" s="2">
        <v>526</v>
      </c>
      <c r="C124" s="2">
        <v>853</v>
      </c>
      <c r="D124" s="2">
        <v>1218</v>
      </c>
      <c r="E124" s="2">
        <v>1439</v>
      </c>
      <c r="F124" s="2">
        <v>2020</v>
      </c>
      <c r="G124" s="11">
        <v>600</v>
      </c>
    </row>
    <row r="125" spans="1:12" x14ac:dyDescent="0.3">
      <c r="A125" s="2">
        <v>613</v>
      </c>
      <c r="C125" s="2">
        <v>995</v>
      </c>
      <c r="D125" s="2">
        <v>1421</v>
      </c>
      <c r="E125" s="2">
        <v>1679</v>
      </c>
      <c r="F125" s="2">
        <v>2357</v>
      </c>
      <c r="G125" s="11">
        <v>700</v>
      </c>
    </row>
    <row r="126" spans="1:12" x14ac:dyDescent="0.3">
      <c r="A126" s="2">
        <v>701</v>
      </c>
      <c r="C126" s="2">
        <v>1137</v>
      </c>
      <c r="D126" s="2">
        <v>1624</v>
      </c>
      <c r="E126" s="2">
        <v>1919</v>
      </c>
      <c r="F126" s="2">
        <v>2694</v>
      </c>
      <c r="G126" s="11">
        <v>800</v>
      </c>
    </row>
    <row r="127" spans="1:12" x14ac:dyDescent="0.3">
      <c r="A127" s="2">
        <v>788</v>
      </c>
      <c r="C127" s="2">
        <v>1280</v>
      </c>
      <c r="D127" s="2">
        <v>1827</v>
      </c>
      <c r="E127" s="2">
        <v>2159</v>
      </c>
      <c r="F127" s="2">
        <v>3030</v>
      </c>
      <c r="G127" s="11">
        <v>900</v>
      </c>
    </row>
    <row r="128" spans="1:12" x14ac:dyDescent="0.3">
      <c r="A128" s="2">
        <v>876</v>
      </c>
      <c r="C128" s="2">
        <v>1422</v>
      </c>
      <c r="D128" s="2">
        <v>2030</v>
      </c>
      <c r="E128" s="2">
        <v>2399</v>
      </c>
      <c r="F128" s="2">
        <v>3367</v>
      </c>
      <c r="G128" s="11">
        <v>1000</v>
      </c>
    </row>
    <row r="129" spans="1:7" x14ac:dyDescent="0.3">
      <c r="A129" s="2">
        <v>964</v>
      </c>
      <c r="C129" s="2">
        <v>1564</v>
      </c>
      <c r="D129" s="2">
        <v>2233</v>
      </c>
      <c r="E129" s="2">
        <v>2639</v>
      </c>
      <c r="F129" s="2">
        <v>3704</v>
      </c>
      <c r="G129" s="11">
        <v>1100</v>
      </c>
    </row>
    <row r="130" spans="1:7" x14ac:dyDescent="0.3">
      <c r="A130" s="2">
        <v>1051</v>
      </c>
      <c r="C130" s="2">
        <v>1706</v>
      </c>
      <c r="D130" s="2">
        <v>2436</v>
      </c>
      <c r="E130" s="2">
        <v>2878</v>
      </c>
      <c r="F130" s="2">
        <v>4040</v>
      </c>
      <c r="G130" s="11">
        <v>1200</v>
      </c>
    </row>
    <row r="131" spans="1:7" x14ac:dyDescent="0.3">
      <c r="A131" s="2">
        <v>1227</v>
      </c>
      <c r="C131" s="2">
        <v>1990</v>
      </c>
      <c r="D131" s="2">
        <v>2841</v>
      </c>
      <c r="E131" s="2">
        <v>3358</v>
      </c>
      <c r="F131" s="2">
        <v>4714</v>
      </c>
      <c r="G131" s="11">
        <v>1400</v>
      </c>
    </row>
    <row r="132" spans="1:7" x14ac:dyDescent="0.3">
      <c r="A132" s="2">
        <v>1402</v>
      </c>
      <c r="C132" s="2">
        <v>2275</v>
      </c>
      <c r="D132" s="2">
        <v>3247</v>
      </c>
      <c r="E132" s="2">
        <v>3838</v>
      </c>
      <c r="F132" s="2">
        <v>5387</v>
      </c>
      <c r="G132" s="11">
        <v>1600</v>
      </c>
    </row>
    <row r="133" spans="1:7" x14ac:dyDescent="0.3">
      <c r="A133" s="2">
        <v>1577</v>
      </c>
      <c r="C133" s="2">
        <v>2559</v>
      </c>
      <c r="D133" s="2">
        <v>3653</v>
      </c>
      <c r="E133" s="2">
        <v>4317</v>
      </c>
      <c r="F133" s="2">
        <v>6060</v>
      </c>
      <c r="G133" s="11">
        <v>1800</v>
      </c>
    </row>
    <row r="134" spans="1:7" x14ac:dyDescent="0.3">
      <c r="A134" s="2">
        <v>1752</v>
      </c>
      <c r="C134" s="2">
        <v>2843</v>
      </c>
      <c r="D134" s="2">
        <v>4059</v>
      </c>
      <c r="E134" s="2">
        <v>4997</v>
      </c>
      <c r="F134" s="2">
        <v>6734</v>
      </c>
      <c r="G134" s="11">
        <v>2000</v>
      </c>
    </row>
    <row r="135" spans="1:7" x14ac:dyDescent="0.3">
      <c r="A135" s="2">
        <v>2015</v>
      </c>
      <c r="C135" s="2">
        <v>3270</v>
      </c>
      <c r="D135" s="2">
        <v>4668</v>
      </c>
      <c r="E135" s="2">
        <v>5517</v>
      </c>
      <c r="F135" s="2">
        <v>7744</v>
      </c>
      <c r="G135" s="3">
        <v>2300</v>
      </c>
    </row>
    <row r="136" spans="1:7" x14ac:dyDescent="0.3">
      <c r="A136" s="2">
        <v>2278</v>
      </c>
      <c r="C136" s="2">
        <v>3696</v>
      </c>
      <c r="D136" s="2">
        <v>5277</v>
      </c>
      <c r="E136" s="2">
        <v>6236</v>
      </c>
      <c r="F136" s="2">
        <v>8754</v>
      </c>
      <c r="G136" s="3">
        <v>2600</v>
      </c>
    </row>
    <row r="137" spans="1:7" x14ac:dyDescent="0.3">
      <c r="A137" s="2">
        <v>2629</v>
      </c>
      <c r="C137" s="2">
        <v>4265</v>
      </c>
      <c r="D137" s="2">
        <v>6089</v>
      </c>
      <c r="E137" s="2">
        <v>7196</v>
      </c>
      <c r="F137" s="2">
        <v>10101</v>
      </c>
      <c r="G137" s="3">
        <v>3000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188"/>
  <sheetViews>
    <sheetView topLeftCell="A4" zoomScaleNormal="100" workbookViewId="0">
      <selection activeCell="S5" sqref="S5"/>
    </sheetView>
  </sheetViews>
  <sheetFormatPr baseColWidth="10" defaultColWidth="8.85546875" defaultRowHeight="12.75" x14ac:dyDescent="0.2"/>
  <cols>
    <col min="1" max="1" width="13.5703125" customWidth="1"/>
    <col min="3" max="3" width="9.140625" style="47"/>
    <col min="5" max="5" width="9.140625" style="58"/>
    <col min="7" max="7" width="9.140625" style="47"/>
    <col min="9" max="9" width="9.140625" style="47"/>
    <col min="11" max="11" width="9.140625" style="47"/>
    <col min="12" max="12" width="9.140625" customWidth="1"/>
    <col min="13" max="13" width="9.140625" style="47" customWidth="1"/>
    <col min="15" max="15" width="9.140625" style="47"/>
    <col min="17" max="17" width="9.140625" style="47"/>
    <col min="19" max="19" width="8.85546875" customWidth="1"/>
  </cols>
  <sheetData>
    <row r="4" spans="1:19" x14ac:dyDescent="0.2">
      <c r="L4" s="24"/>
      <c r="M4" s="48"/>
      <c r="N4" s="24"/>
      <c r="O4" s="48"/>
      <c r="P4" s="24"/>
      <c r="Q4" s="48"/>
      <c r="R4" s="24"/>
    </row>
    <row r="5" spans="1:19" x14ac:dyDescent="0.2">
      <c r="L5" s="24"/>
      <c r="M5" s="48"/>
      <c r="N5" s="24"/>
      <c r="O5" s="48"/>
      <c r="P5" s="24"/>
      <c r="Q5" s="48"/>
      <c r="R5" s="24"/>
    </row>
    <row r="6" spans="1:19" ht="20.25" x14ac:dyDescent="0.3">
      <c r="A6" s="84" t="s">
        <v>13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24"/>
    </row>
    <row r="7" spans="1:19" x14ac:dyDescent="0.2">
      <c r="A7" s="27"/>
      <c r="B7" s="100">
        <v>10</v>
      </c>
      <c r="C7" s="101"/>
      <c r="D7" s="100">
        <v>11</v>
      </c>
      <c r="E7" s="101"/>
      <c r="F7" s="100">
        <v>20</v>
      </c>
      <c r="G7" s="101"/>
      <c r="H7" s="100">
        <v>21</v>
      </c>
      <c r="I7" s="101"/>
      <c r="J7" s="102">
        <v>22</v>
      </c>
      <c r="K7" s="101"/>
      <c r="L7" s="98">
        <v>32</v>
      </c>
      <c r="M7" s="98"/>
      <c r="N7" s="99">
        <v>43</v>
      </c>
      <c r="O7" s="99"/>
      <c r="P7" s="98">
        <v>54</v>
      </c>
      <c r="Q7" s="98"/>
      <c r="R7" s="24"/>
    </row>
    <row r="8" spans="1:19" x14ac:dyDescent="0.2">
      <c r="A8" s="28" t="s">
        <v>5</v>
      </c>
      <c r="B8" s="29" t="s">
        <v>11</v>
      </c>
      <c r="C8" s="49" t="s">
        <v>12</v>
      </c>
      <c r="D8" s="29" t="s">
        <v>11</v>
      </c>
      <c r="E8" s="59" t="s">
        <v>12</v>
      </c>
      <c r="F8" s="29" t="s">
        <v>11</v>
      </c>
      <c r="G8" s="49" t="s">
        <v>12</v>
      </c>
      <c r="H8" s="29" t="s">
        <v>11</v>
      </c>
      <c r="I8" s="49" t="s">
        <v>12</v>
      </c>
      <c r="J8" s="29" t="s">
        <v>11</v>
      </c>
      <c r="K8" s="49" t="s">
        <v>12</v>
      </c>
      <c r="L8" s="29" t="s">
        <v>11</v>
      </c>
      <c r="M8" s="49" t="s">
        <v>12</v>
      </c>
      <c r="N8" s="29" t="s">
        <v>11</v>
      </c>
      <c r="O8" s="49" t="s">
        <v>12</v>
      </c>
      <c r="P8" s="29" t="s">
        <v>11</v>
      </c>
      <c r="Q8" s="49" t="s">
        <v>12</v>
      </c>
      <c r="R8" s="24"/>
    </row>
    <row r="9" spans="1:19" x14ac:dyDescent="0.2">
      <c r="A9" s="16">
        <v>400</v>
      </c>
      <c r="B9" s="31">
        <f t="shared" ref="B9:B14" si="0">$B$15*$A9/1000</f>
        <v>50.4</v>
      </c>
      <c r="C9" s="50"/>
      <c r="D9" s="31">
        <f t="shared" ref="D9:D14" si="1">$D$15*$A9/1000</f>
        <v>90.8</v>
      </c>
      <c r="E9" s="60"/>
      <c r="F9" s="31">
        <f t="shared" ref="F9:F14" si="2">$F$15*$A9/1000</f>
        <v>111.2</v>
      </c>
      <c r="G9" s="50"/>
      <c r="H9" s="31">
        <f t="shared" ref="H9:H14" si="3">$H$15*$A9/1000</f>
        <v>122</v>
      </c>
      <c r="I9" s="50"/>
      <c r="J9" s="31">
        <f t="shared" ref="J9:J14" si="4">$J$15*$A9/1000</f>
        <v>160.4</v>
      </c>
      <c r="K9" s="50"/>
      <c r="L9" s="31">
        <f t="shared" ref="L9:L14" si="5">$L$15*$A9/1000</f>
        <v>184</v>
      </c>
      <c r="M9" s="50"/>
      <c r="N9" s="31">
        <f t="shared" ref="N9:N14" si="6">$N$15*$A9/1000</f>
        <v>252.8</v>
      </c>
      <c r="O9" s="50"/>
      <c r="P9" s="31">
        <f t="shared" ref="P9:P14" si="7">$P$15*$A9/1000</f>
        <v>321.60000000000002</v>
      </c>
      <c r="Q9" s="50"/>
      <c r="R9" s="24"/>
    </row>
    <row r="10" spans="1:19" x14ac:dyDescent="0.2">
      <c r="A10" s="17">
        <v>500</v>
      </c>
      <c r="B10" s="31">
        <f t="shared" si="0"/>
        <v>63</v>
      </c>
      <c r="C10" s="50"/>
      <c r="D10" s="31">
        <f t="shared" si="1"/>
        <v>113.5</v>
      </c>
      <c r="E10" s="60"/>
      <c r="F10" s="31">
        <f t="shared" si="2"/>
        <v>139</v>
      </c>
      <c r="G10" s="50"/>
      <c r="H10" s="31">
        <f t="shared" si="3"/>
        <v>152.5</v>
      </c>
      <c r="I10" s="50"/>
      <c r="J10" s="31">
        <f t="shared" si="4"/>
        <v>200.5</v>
      </c>
      <c r="K10" s="50"/>
      <c r="L10" s="31">
        <f t="shared" si="5"/>
        <v>230</v>
      </c>
      <c r="M10" s="51"/>
      <c r="N10" s="31">
        <f t="shared" si="6"/>
        <v>316</v>
      </c>
      <c r="O10" s="64"/>
      <c r="P10" s="31">
        <f t="shared" si="7"/>
        <v>402</v>
      </c>
      <c r="Q10" s="64"/>
      <c r="R10" s="24"/>
    </row>
    <row r="11" spans="1:19" x14ac:dyDescent="0.2">
      <c r="A11" s="17">
        <v>600</v>
      </c>
      <c r="B11" s="31">
        <f t="shared" si="0"/>
        <v>75.599999999999994</v>
      </c>
      <c r="C11" s="50"/>
      <c r="D11" s="31">
        <f t="shared" si="1"/>
        <v>136.19999999999999</v>
      </c>
      <c r="E11" s="60"/>
      <c r="F11" s="31">
        <f t="shared" si="2"/>
        <v>166.8</v>
      </c>
      <c r="G11" s="50"/>
      <c r="H11" s="31">
        <f t="shared" si="3"/>
        <v>183</v>
      </c>
      <c r="I11" s="50"/>
      <c r="J11" s="31">
        <f t="shared" si="4"/>
        <v>240.6</v>
      </c>
      <c r="K11" s="50"/>
      <c r="L11" s="31">
        <f t="shared" si="5"/>
        <v>276</v>
      </c>
      <c r="M11" s="51"/>
      <c r="N11" s="31">
        <f t="shared" si="6"/>
        <v>379.2</v>
      </c>
      <c r="O11" s="64"/>
      <c r="P11" s="31">
        <f t="shared" si="7"/>
        <v>482.4</v>
      </c>
      <c r="Q11" s="64"/>
      <c r="R11" s="24"/>
    </row>
    <row r="12" spans="1:19" x14ac:dyDescent="0.2">
      <c r="A12" s="17">
        <v>700</v>
      </c>
      <c r="B12" s="31">
        <f t="shared" si="0"/>
        <v>88.2</v>
      </c>
      <c r="C12" s="50"/>
      <c r="D12" s="31">
        <f t="shared" si="1"/>
        <v>158.9</v>
      </c>
      <c r="E12" s="60"/>
      <c r="F12" s="31">
        <f t="shared" si="2"/>
        <v>194.6</v>
      </c>
      <c r="G12" s="50"/>
      <c r="H12" s="31">
        <f t="shared" si="3"/>
        <v>213.5</v>
      </c>
      <c r="I12" s="50"/>
      <c r="J12" s="31">
        <f t="shared" si="4"/>
        <v>280.7</v>
      </c>
      <c r="K12" s="50"/>
      <c r="L12" s="31">
        <f t="shared" si="5"/>
        <v>322</v>
      </c>
      <c r="M12" s="51"/>
      <c r="N12" s="31">
        <f t="shared" si="6"/>
        <v>442.4</v>
      </c>
      <c r="O12" s="64"/>
      <c r="P12" s="31">
        <f t="shared" si="7"/>
        <v>562.79999999999995</v>
      </c>
      <c r="Q12" s="64"/>
      <c r="R12" s="18"/>
    </row>
    <row r="13" spans="1:19" x14ac:dyDescent="0.2">
      <c r="A13" s="17">
        <v>800</v>
      </c>
      <c r="B13" s="31">
        <f t="shared" si="0"/>
        <v>100.8</v>
      </c>
      <c r="C13" s="50"/>
      <c r="D13" s="31">
        <f t="shared" si="1"/>
        <v>181.6</v>
      </c>
      <c r="E13" s="60"/>
      <c r="F13" s="31">
        <f t="shared" si="2"/>
        <v>222.4</v>
      </c>
      <c r="G13" s="50"/>
      <c r="H13" s="31">
        <f t="shared" si="3"/>
        <v>244</v>
      </c>
      <c r="I13" s="50"/>
      <c r="J13" s="31">
        <f t="shared" si="4"/>
        <v>320.8</v>
      </c>
      <c r="K13" s="50"/>
      <c r="L13" s="31">
        <f t="shared" si="5"/>
        <v>368</v>
      </c>
      <c r="M13" s="51"/>
      <c r="N13" s="31">
        <f t="shared" si="6"/>
        <v>505.6</v>
      </c>
      <c r="O13" s="64"/>
      <c r="P13" s="31">
        <f t="shared" si="7"/>
        <v>643.20000000000005</v>
      </c>
      <c r="Q13" s="64"/>
      <c r="R13" s="18"/>
    </row>
    <row r="14" spans="1:19" x14ac:dyDescent="0.2">
      <c r="A14" s="17">
        <v>900</v>
      </c>
      <c r="B14" s="31">
        <f t="shared" si="0"/>
        <v>113.4</v>
      </c>
      <c r="C14" s="50"/>
      <c r="D14" s="31">
        <f t="shared" si="1"/>
        <v>204.3</v>
      </c>
      <c r="E14" s="60"/>
      <c r="F14" s="31">
        <f t="shared" si="2"/>
        <v>250.2</v>
      </c>
      <c r="G14" s="50"/>
      <c r="H14" s="31">
        <f t="shared" si="3"/>
        <v>274.5</v>
      </c>
      <c r="I14" s="50"/>
      <c r="J14" s="31">
        <f t="shared" si="4"/>
        <v>360.9</v>
      </c>
      <c r="K14" s="50"/>
      <c r="L14" s="31">
        <f t="shared" si="5"/>
        <v>414</v>
      </c>
      <c r="M14" s="52"/>
      <c r="N14" s="31">
        <f t="shared" si="6"/>
        <v>568.79999999999995</v>
      </c>
      <c r="O14" s="65"/>
      <c r="P14" s="31">
        <f t="shared" si="7"/>
        <v>723.6</v>
      </c>
      <c r="Q14" s="52"/>
      <c r="R14" s="18"/>
    </row>
    <row r="15" spans="1:19" x14ac:dyDescent="0.2">
      <c r="A15" s="17">
        <v>1000</v>
      </c>
      <c r="B15" s="35">
        <v>126</v>
      </c>
      <c r="C15" s="56">
        <v>1.1412</v>
      </c>
      <c r="D15" s="35">
        <v>227</v>
      </c>
      <c r="E15" s="61">
        <v>1.1532</v>
      </c>
      <c r="F15" s="35">
        <v>278</v>
      </c>
      <c r="G15" s="56">
        <v>1.1598999999999999</v>
      </c>
      <c r="H15" s="35">
        <v>305</v>
      </c>
      <c r="I15" s="56">
        <v>1.1802999999999999</v>
      </c>
      <c r="J15" s="35">
        <v>401</v>
      </c>
      <c r="K15" s="56">
        <v>1.1924999999999999</v>
      </c>
      <c r="L15" s="35">
        <v>460</v>
      </c>
      <c r="M15" s="53">
        <v>1.1946000000000001</v>
      </c>
      <c r="N15" s="35">
        <v>632</v>
      </c>
      <c r="O15" s="66">
        <v>1.2208000000000001</v>
      </c>
      <c r="P15" s="35">
        <v>804</v>
      </c>
      <c r="Q15" s="66">
        <v>1.2318</v>
      </c>
      <c r="R15" s="18"/>
      <c r="S15" s="37"/>
    </row>
    <row r="16" spans="1:19" x14ac:dyDescent="0.2">
      <c r="A16" s="17">
        <v>1100</v>
      </c>
      <c r="B16" s="31">
        <f>$B$15*$A16/1000</f>
        <v>138.6</v>
      </c>
      <c r="C16" s="50"/>
      <c r="D16" s="31">
        <f>$D$15*$A16/1000</f>
        <v>249.7</v>
      </c>
      <c r="E16" s="60"/>
      <c r="F16" s="31">
        <f>$F$15*$A16/1000</f>
        <v>305.8</v>
      </c>
      <c r="G16" s="50"/>
      <c r="H16" s="31">
        <f t="shared" ref="H16:H50" si="8">$H$15*$A16/1000</f>
        <v>335.5</v>
      </c>
      <c r="I16" s="50"/>
      <c r="J16" s="31">
        <f t="shared" ref="J16:J50" si="9">$J$15*$A16/1000</f>
        <v>441.1</v>
      </c>
      <c r="K16" s="50"/>
      <c r="L16" s="31">
        <f t="shared" ref="L16:L50" si="10">$L$15*$A16/1000</f>
        <v>506</v>
      </c>
      <c r="M16" s="51"/>
      <c r="N16" s="31">
        <f t="shared" ref="N16:N50" si="11">$N$15*$A16/1000</f>
        <v>695.2</v>
      </c>
      <c r="O16" s="51"/>
      <c r="P16" s="31">
        <f t="shared" ref="P16:P50" si="12">$P$15*$A16/1000</f>
        <v>884.4</v>
      </c>
      <c r="Q16" s="51"/>
      <c r="R16" s="18"/>
    </row>
    <row r="17" spans="1:18" x14ac:dyDescent="0.2">
      <c r="A17" s="17">
        <v>1200</v>
      </c>
      <c r="B17" s="31">
        <f t="shared" ref="B17:B50" si="13">$B$15*$A17/1000</f>
        <v>151.19999999999999</v>
      </c>
      <c r="C17" s="50"/>
      <c r="D17" s="31">
        <f t="shared" ref="D17:D50" si="14">$D$15*$A17/1000</f>
        <v>272.39999999999998</v>
      </c>
      <c r="E17" s="60"/>
      <c r="F17" s="31">
        <f t="shared" ref="F17:F50" si="15">$F$15*$A17/1000</f>
        <v>333.6</v>
      </c>
      <c r="G17" s="50"/>
      <c r="H17" s="31">
        <f t="shared" si="8"/>
        <v>366</v>
      </c>
      <c r="I17" s="50"/>
      <c r="J17" s="31">
        <f t="shared" si="9"/>
        <v>481.2</v>
      </c>
      <c r="K17" s="50"/>
      <c r="L17" s="31">
        <f t="shared" si="10"/>
        <v>552</v>
      </c>
      <c r="M17" s="51"/>
      <c r="N17" s="31">
        <f t="shared" si="11"/>
        <v>758.4</v>
      </c>
      <c r="O17" s="51"/>
      <c r="P17" s="31">
        <f t="shared" si="12"/>
        <v>964.8</v>
      </c>
      <c r="Q17" s="51"/>
      <c r="R17" s="18"/>
    </row>
    <row r="18" spans="1:18" x14ac:dyDescent="0.2">
      <c r="A18" s="17">
        <v>1300</v>
      </c>
      <c r="B18" s="31">
        <f t="shared" si="13"/>
        <v>163.80000000000001</v>
      </c>
      <c r="C18" s="50"/>
      <c r="D18" s="31">
        <f t="shared" si="14"/>
        <v>295.10000000000002</v>
      </c>
      <c r="E18" s="60"/>
      <c r="F18" s="31">
        <f t="shared" si="15"/>
        <v>361.4</v>
      </c>
      <c r="G18" s="50"/>
      <c r="H18" s="31">
        <f t="shared" si="8"/>
        <v>396.5</v>
      </c>
      <c r="I18" s="50"/>
      <c r="J18" s="31">
        <f t="shared" si="9"/>
        <v>521.29999999999995</v>
      </c>
      <c r="K18" s="50"/>
      <c r="L18" s="31">
        <f t="shared" si="10"/>
        <v>598</v>
      </c>
      <c r="M18" s="51"/>
      <c r="N18" s="31">
        <f t="shared" si="11"/>
        <v>821.6</v>
      </c>
      <c r="O18" s="64"/>
      <c r="P18" s="31">
        <f t="shared" si="12"/>
        <v>1045.2</v>
      </c>
      <c r="Q18" s="64"/>
      <c r="R18" s="18"/>
    </row>
    <row r="19" spans="1:18" x14ac:dyDescent="0.2">
      <c r="A19" s="17">
        <v>1400</v>
      </c>
      <c r="B19" s="31">
        <f t="shared" si="13"/>
        <v>176.4</v>
      </c>
      <c r="C19" s="50"/>
      <c r="D19" s="31">
        <f t="shared" si="14"/>
        <v>317.8</v>
      </c>
      <c r="E19" s="60"/>
      <c r="F19" s="31">
        <f t="shared" si="15"/>
        <v>389.2</v>
      </c>
      <c r="G19" s="50"/>
      <c r="H19" s="31">
        <f t="shared" si="8"/>
        <v>427</v>
      </c>
      <c r="I19" s="50"/>
      <c r="J19" s="31">
        <f t="shared" si="9"/>
        <v>561.4</v>
      </c>
      <c r="K19" s="50"/>
      <c r="L19" s="31">
        <f t="shared" si="10"/>
        <v>644</v>
      </c>
      <c r="M19" s="51"/>
      <c r="N19" s="31">
        <f t="shared" si="11"/>
        <v>884.8</v>
      </c>
      <c r="O19" s="64"/>
      <c r="P19" s="31">
        <f t="shared" si="12"/>
        <v>1125.5999999999999</v>
      </c>
      <c r="Q19" s="64"/>
      <c r="R19" s="18"/>
    </row>
    <row r="20" spans="1:18" x14ac:dyDescent="0.2">
      <c r="A20" s="17">
        <v>1500</v>
      </c>
      <c r="B20" s="31">
        <f t="shared" si="13"/>
        <v>189</v>
      </c>
      <c r="C20" s="50"/>
      <c r="D20" s="31">
        <f t="shared" si="14"/>
        <v>340.5</v>
      </c>
      <c r="E20" s="60"/>
      <c r="F20" s="31">
        <f t="shared" si="15"/>
        <v>417</v>
      </c>
      <c r="G20" s="50"/>
      <c r="H20" s="31">
        <f t="shared" si="8"/>
        <v>457.5</v>
      </c>
      <c r="I20" s="50"/>
      <c r="J20" s="31">
        <f t="shared" si="9"/>
        <v>601.5</v>
      </c>
      <c r="K20" s="50"/>
      <c r="L20" s="31">
        <f t="shared" si="10"/>
        <v>690</v>
      </c>
      <c r="M20" s="51"/>
      <c r="N20" s="31">
        <f t="shared" si="11"/>
        <v>948</v>
      </c>
      <c r="O20" s="64"/>
      <c r="P20" s="31">
        <f t="shared" si="12"/>
        <v>1206</v>
      </c>
      <c r="Q20" s="64"/>
      <c r="R20" s="24"/>
    </row>
    <row r="21" spans="1:18" x14ac:dyDescent="0.2">
      <c r="A21" s="17">
        <v>1600</v>
      </c>
      <c r="B21" s="31">
        <f t="shared" si="13"/>
        <v>201.6</v>
      </c>
      <c r="C21" s="50"/>
      <c r="D21" s="31">
        <f t="shared" si="14"/>
        <v>363.2</v>
      </c>
      <c r="E21" s="60"/>
      <c r="F21" s="31">
        <f t="shared" si="15"/>
        <v>444.8</v>
      </c>
      <c r="G21" s="50"/>
      <c r="H21" s="31">
        <f t="shared" si="8"/>
        <v>488</v>
      </c>
      <c r="I21" s="50"/>
      <c r="J21" s="31">
        <f t="shared" si="9"/>
        <v>641.6</v>
      </c>
      <c r="K21" s="50"/>
      <c r="L21" s="31">
        <f t="shared" si="10"/>
        <v>736</v>
      </c>
      <c r="M21" s="51"/>
      <c r="N21" s="31">
        <f t="shared" si="11"/>
        <v>1011.2</v>
      </c>
      <c r="O21" s="64"/>
      <c r="P21" s="31">
        <f t="shared" si="12"/>
        <v>1286.4000000000001</v>
      </c>
      <c r="Q21" s="64"/>
      <c r="R21" s="24"/>
    </row>
    <row r="22" spans="1:18" x14ac:dyDescent="0.2">
      <c r="A22" s="17">
        <v>1700</v>
      </c>
      <c r="B22" s="31">
        <f t="shared" si="13"/>
        <v>214.2</v>
      </c>
      <c r="C22" s="50"/>
      <c r="D22" s="31">
        <f t="shared" si="14"/>
        <v>385.9</v>
      </c>
      <c r="E22" s="60"/>
      <c r="F22" s="31">
        <f t="shared" si="15"/>
        <v>472.6</v>
      </c>
      <c r="G22" s="50"/>
      <c r="H22" s="31">
        <f t="shared" si="8"/>
        <v>518.5</v>
      </c>
      <c r="I22" s="50"/>
      <c r="J22" s="31">
        <f t="shared" si="9"/>
        <v>681.7</v>
      </c>
      <c r="K22" s="50"/>
      <c r="L22" s="31">
        <f t="shared" si="10"/>
        <v>782</v>
      </c>
      <c r="M22" s="51"/>
      <c r="N22" s="31">
        <f t="shared" si="11"/>
        <v>1074.4000000000001</v>
      </c>
      <c r="O22" s="64"/>
      <c r="P22" s="31">
        <f t="shared" si="12"/>
        <v>1366.8</v>
      </c>
      <c r="Q22" s="64"/>
      <c r="R22" s="24"/>
    </row>
    <row r="23" spans="1:18" x14ac:dyDescent="0.2">
      <c r="A23" s="17">
        <v>1800</v>
      </c>
      <c r="B23" s="31">
        <f t="shared" si="13"/>
        <v>226.8</v>
      </c>
      <c r="C23" s="50"/>
      <c r="D23" s="31">
        <f t="shared" si="14"/>
        <v>408.6</v>
      </c>
      <c r="E23" s="60"/>
      <c r="F23" s="31">
        <f t="shared" si="15"/>
        <v>500.4</v>
      </c>
      <c r="G23" s="50"/>
      <c r="H23" s="31">
        <f t="shared" si="8"/>
        <v>549</v>
      </c>
      <c r="I23" s="50"/>
      <c r="J23" s="31">
        <f t="shared" si="9"/>
        <v>721.8</v>
      </c>
      <c r="K23" s="50"/>
      <c r="L23" s="31">
        <f t="shared" si="10"/>
        <v>828</v>
      </c>
      <c r="M23" s="51"/>
      <c r="N23" s="31">
        <f t="shared" si="11"/>
        <v>1137.5999999999999</v>
      </c>
      <c r="O23" s="64"/>
      <c r="P23" s="31">
        <f t="shared" si="12"/>
        <v>1447.2</v>
      </c>
      <c r="Q23" s="64"/>
      <c r="R23" s="24"/>
    </row>
    <row r="24" spans="1:18" x14ac:dyDescent="0.2">
      <c r="A24" s="17">
        <v>1900</v>
      </c>
      <c r="B24" s="31">
        <f t="shared" si="13"/>
        <v>239.4</v>
      </c>
      <c r="C24" s="50"/>
      <c r="D24" s="31">
        <f t="shared" si="14"/>
        <v>431.3</v>
      </c>
      <c r="E24" s="60"/>
      <c r="F24" s="31">
        <f t="shared" si="15"/>
        <v>528.20000000000005</v>
      </c>
      <c r="G24" s="50"/>
      <c r="H24" s="31">
        <f t="shared" si="8"/>
        <v>579.5</v>
      </c>
      <c r="I24" s="50"/>
      <c r="J24" s="31">
        <f t="shared" si="9"/>
        <v>761.9</v>
      </c>
      <c r="K24" s="50"/>
      <c r="L24" s="31">
        <f t="shared" si="10"/>
        <v>874</v>
      </c>
      <c r="M24" s="51"/>
      <c r="N24" s="31">
        <f t="shared" si="11"/>
        <v>1200.8</v>
      </c>
      <c r="O24" s="64"/>
      <c r="P24" s="31">
        <f t="shared" si="12"/>
        <v>1527.6</v>
      </c>
      <c r="Q24" s="64"/>
      <c r="R24" s="24"/>
    </row>
    <row r="25" spans="1:18" x14ac:dyDescent="0.2">
      <c r="A25" s="17">
        <v>2000</v>
      </c>
      <c r="B25" s="31">
        <f t="shared" si="13"/>
        <v>252</v>
      </c>
      <c r="C25" s="50"/>
      <c r="D25" s="31">
        <f t="shared" si="14"/>
        <v>454</v>
      </c>
      <c r="E25" s="60"/>
      <c r="F25" s="31">
        <f t="shared" si="15"/>
        <v>556</v>
      </c>
      <c r="G25" s="50"/>
      <c r="H25" s="31">
        <f t="shared" si="8"/>
        <v>610</v>
      </c>
      <c r="I25" s="50"/>
      <c r="J25" s="31">
        <f t="shared" si="9"/>
        <v>802</v>
      </c>
      <c r="K25" s="50"/>
      <c r="L25" s="31">
        <f t="shared" si="10"/>
        <v>920</v>
      </c>
      <c r="M25" s="51"/>
      <c r="N25" s="31">
        <f t="shared" si="11"/>
        <v>1264</v>
      </c>
      <c r="O25" s="64"/>
      <c r="P25" s="31">
        <f t="shared" si="12"/>
        <v>1608</v>
      </c>
      <c r="Q25" s="64"/>
      <c r="R25" s="24"/>
    </row>
    <row r="26" spans="1:18" x14ac:dyDescent="0.2">
      <c r="A26" s="17">
        <v>2100</v>
      </c>
      <c r="B26" s="31">
        <f t="shared" si="13"/>
        <v>264.60000000000002</v>
      </c>
      <c r="C26" s="50"/>
      <c r="D26" s="31">
        <f t="shared" si="14"/>
        <v>476.7</v>
      </c>
      <c r="E26" s="60"/>
      <c r="F26" s="31">
        <f t="shared" si="15"/>
        <v>583.79999999999995</v>
      </c>
      <c r="G26" s="50"/>
      <c r="H26" s="31">
        <f t="shared" si="8"/>
        <v>640.5</v>
      </c>
      <c r="I26" s="50"/>
      <c r="J26" s="31">
        <f t="shared" si="9"/>
        <v>842.1</v>
      </c>
      <c r="K26" s="50"/>
      <c r="L26" s="31">
        <f t="shared" si="10"/>
        <v>966</v>
      </c>
      <c r="M26" s="51"/>
      <c r="N26" s="31">
        <f t="shared" si="11"/>
        <v>1327.2</v>
      </c>
      <c r="O26" s="64"/>
      <c r="P26" s="31">
        <f t="shared" si="12"/>
        <v>1688.4</v>
      </c>
      <c r="Q26" s="64"/>
      <c r="R26" s="24"/>
    </row>
    <row r="27" spans="1:18" x14ac:dyDescent="0.2">
      <c r="A27" s="17">
        <v>2200</v>
      </c>
      <c r="B27" s="31">
        <f t="shared" si="13"/>
        <v>277.2</v>
      </c>
      <c r="C27" s="50"/>
      <c r="D27" s="31">
        <f t="shared" si="14"/>
        <v>499.4</v>
      </c>
      <c r="E27" s="60"/>
      <c r="F27" s="31">
        <f t="shared" si="15"/>
        <v>611.6</v>
      </c>
      <c r="G27" s="50"/>
      <c r="H27" s="31">
        <f t="shared" si="8"/>
        <v>671</v>
      </c>
      <c r="I27" s="50"/>
      <c r="J27" s="31">
        <f t="shared" si="9"/>
        <v>882.2</v>
      </c>
      <c r="K27" s="50"/>
      <c r="L27" s="31">
        <f t="shared" si="10"/>
        <v>1012</v>
      </c>
      <c r="M27" s="51"/>
      <c r="N27" s="31">
        <f t="shared" si="11"/>
        <v>1390.4</v>
      </c>
      <c r="O27" s="64"/>
      <c r="P27" s="31">
        <f t="shared" si="12"/>
        <v>1768.8</v>
      </c>
      <c r="Q27" s="64"/>
      <c r="R27" s="24"/>
    </row>
    <row r="28" spans="1:18" x14ac:dyDescent="0.2">
      <c r="A28" s="17">
        <v>2300</v>
      </c>
      <c r="B28" s="31">
        <f t="shared" si="13"/>
        <v>289.8</v>
      </c>
      <c r="C28" s="50"/>
      <c r="D28" s="31">
        <f t="shared" si="14"/>
        <v>522.1</v>
      </c>
      <c r="E28" s="60"/>
      <c r="F28" s="31">
        <f t="shared" si="15"/>
        <v>639.4</v>
      </c>
      <c r="G28" s="50"/>
      <c r="H28" s="31">
        <f t="shared" si="8"/>
        <v>701.5</v>
      </c>
      <c r="I28" s="50"/>
      <c r="J28" s="31">
        <f t="shared" si="9"/>
        <v>922.3</v>
      </c>
      <c r="K28" s="50"/>
      <c r="L28" s="31">
        <f t="shared" si="10"/>
        <v>1058</v>
      </c>
      <c r="M28" s="51"/>
      <c r="N28" s="31">
        <f t="shared" si="11"/>
        <v>1453.6</v>
      </c>
      <c r="O28" s="64"/>
      <c r="P28" s="31">
        <f t="shared" si="12"/>
        <v>1849.2</v>
      </c>
      <c r="Q28" s="64"/>
      <c r="R28" s="24"/>
    </row>
    <row r="29" spans="1:18" x14ac:dyDescent="0.2">
      <c r="A29" s="17">
        <v>2400</v>
      </c>
      <c r="B29" s="31">
        <f t="shared" si="13"/>
        <v>302.39999999999998</v>
      </c>
      <c r="C29" s="50"/>
      <c r="D29" s="31">
        <f t="shared" si="14"/>
        <v>544.79999999999995</v>
      </c>
      <c r="E29" s="60"/>
      <c r="F29" s="31">
        <f t="shared" si="15"/>
        <v>667.2</v>
      </c>
      <c r="G29" s="50"/>
      <c r="H29" s="31">
        <f t="shared" si="8"/>
        <v>732</v>
      </c>
      <c r="I29" s="50"/>
      <c r="J29" s="31">
        <f t="shared" si="9"/>
        <v>962.4</v>
      </c>
      <c r="K29" s="50"/>
      <c r="L29" s="31">
        <f t="shared" si="10"/>
        <v>1104</v>
      </c>
      <c r="M29" s="51"/>
      <c r="N29" s="31">
        <f t="shared" si="11"/>
        <v>1516.8</v>
      </c>
      <c r="O29" s="64"/>
      <c r="P29" s="31">
        <f t="shared" si="12"/>
        <v>1929.6</v>
      </c>
      <c r="Q29" s="64"/>
      <c r="R29" s="24"/>
    </row>
    <row r="30" spans="1:18" x14ac:dyDescent="0.2">
      <c r="A30" s="17">
        <v>2500</v>
      </c>
      <c r="B30" s="31">
        <f t="shared" si="13"/>
        <v>315</v>
      </c>
      <c r="C30" s="50"/>
      <c r="D30" s="31">
        <f t="shared" si="14"/>
        <v>567.5</v>
      </c>
      <c r="E30" s="60"/>
      <c r="F30" s="31">
        <f t="shared" si="15"/>
        <v>695</v>
      </c>
      <c r="G30" s="50"/>
      <c r="H30" s="31">
        <f t="shared" si="8"/>
        <v>762.5</v>
      </c>
      <c r="I30" s="50"/>
      <c r="J30" s="31">
        <f t="shared" si="9"/>
        <v>1002.5</v>
      </c>
      <c r="K30" s="50"/>
      <c r="L30" s="31">
        <f t="shared" si="10"/>
        <v>1150</v>
      </c>
      <c r="M30" s="51"/>
      <c r="N30" s="31">
        <f t="shared" si="11"/>
        <v>1580</v>
      </c>
      <c r="O30" s="64"/>
      <c r="P30" s="31">
        <f t="shared" si="12"/>
        <v>2010</v>
      </c>
      <c r="Q30" s="64"/>
      <c r="R30" s="24"/>
    </row>
    <row r="31" spans="1:18" x14ac:dyDescent="0.2">
      <c r="A31" s="17">
        <v>2600</v>
      </c>
      <c r="B31" s="31">
        <f t="shared" si="13"/>
        <v>327.60000000000002</v>
      </c>
      <c r="C31" s="50"/>
      <c r="D31" s="31">
        <f t="shared" si="14"/>
        <v>590.20000000000005</v>
      </c>
      <c r="E31" s="60"/>
      <c r="F31" s="31">
        <f t="shared" si="15"/>
        <v>722.8</v>
      </c>
      <c r="G31" s="50"/>
      <c r="H31" s="31">
        <f t="shared" si="8"/>
        <v>793</v>
      </c>
      <c r="I31" s="50"/>
      <c r="J31" s="31">
        <f t="shared" si="9"/>
        <v>1042.5999999999999</v>
      </c>
      <c r="K31" s="50"/>
      <c r="L31" s="31">
        <f t="shared" si="10"/>
        <v>1196</v>
      </c>
      <c r="M31" s="51"/>
      <c r="N31" s="31">
        <f t="shared" si="11"/>
        <v>1643.2</v>
      </c>
      <c r="O31" s="64"/>
      <c r="P31" s="31">
        <f t="shared" si="12"/>
        <v>2090.4</v>
      </c>
      <c r="Q31" s="64"/>
      <c r="R31" s="24"/>
    </row>
    <row r="32" spans="1:18" x14ac:dyDescent="0.2">
      <c r="A32" s="17">
        <v>2700</v>
      </c>
      <c r="B32" s="31">
        <f t="shared" si="13"/>
        <v>340.2</v>
      </c>
      <c r="C32" s="50"/>
      <c r="D32" s="31">
        <f t="shared" si="14"/>
        <v>612.9</v>
      </c>
      <c r="E32" s="60"/>
      <c r="F32" s="31">
        <f t="shared" si="15"/>
        <v>750.6</v>
      </c>
      <c r="G32" s="50"/>
      <c r="H32" s="31">
        <f t="shared" si="8"/>
        <v>823.5</v>
      </c>
      <c r="I32" s="50"/>
      <c r="J32" s="31">
        <f t="shared" si="9"/>
        <v>1082.7</v>
      </c>
      <c r="K32" s="50"/>
      <c r="L32" s="31">
        <f t="shared" si="10"/>
        <v>1242</v>
      </c>
      <c r="M32" s="51"/>
      <c r="N32" s="31">
        <f t="shared" si="11"/>
        <v>1706.4</v>
      </c>
      <c r="O32" s="64"/>
      <c r="P32" s="31">
        <f t="shared" si="12"/>
        <v>2170.8000000000002</v>
      </c>
      <c r="Q32" s="64"/>
      <c r="R32" s="24"/>
    </row>
    <row r="33" spans="1:18" x14ac:dyDescent="0.2">
      <c r="A33" s="17">
        <v>2800</v>
      </c>
      <c r="B33" s="31">
        <f t="shared" si="13"/>
        <v>352.8</v>
      </c>
      <c r="C33" s="50"/>
      <c r="D33" s="31">
        <f t="shared" si="14"/>
        <v>635.6</v>
      </c>
      <c r="E33" s="60"/>
      <c r="F33" s="31">
        <f t="shared" si="15"/>
        <v>778.4</v>
      </c>
      <c r="G33" s="50"/>
      <c r="H33" s="31">
        <f t="shared" si="8"/>
        <v>854</v>
      </c>
      <c r="I33" s="50"/>
      <c r="J33" s="31">
        <f t="shared" si="9"/>
        <v>1122.8</v>
      </c>
      <c r="K33" s="50"/>
      <c r="L33" s="31">
        <f t="shared" si="10"/>
        <v>1288</v>
      </c>
      <c r="M33" s="51"/>
      <c r="N33" s="31">
        <f t="shared" si="11"/>
        <v>1769.6</v>
      </c>
      <c r="O33" s="64"/>
      <c r="P33" s="31">
        <f t="shared" si="12"/>
        <v>2251.1999999999998</v>
      </c>
      <c r="Q33" s="64"/>
      <c r="R33" s="24"/>
    </row>
    <row r="34" spans="1:18" x14ac:dyDescent="0.2">
      <c r="A34" s="17">
        <v>2900</v>
      </c>
      <c r="B34" s="31">
        <f t="shared" si="13"/>
        <v>365.4</v>
      </c>
      <c r="C34" s="50"/>
      <c r="D34" s="31">
        <f t="shared" si="14"/>
        <v>658.3</v>
      </c>
      <c r="E34" s="60"/>
      <c r="F34" s="31">
        <f t="shared" si="15"/>
        <v>806.2</v>
      </c>
      <c r="G34" s="50"/>
      <c r="H34" s="31">
        <f t="shared" si="8"/>
        <v>884.5</v>
      </c>
      <c r="I34" s="50"/>
      <c r="J34" s="31">
        <f t="shared" si="9"/>
        <v>1162.9000000000001</v>
      </c>
      <c r="K34" s="50"/>
      <c r="L34" s="31">
        <f t="shared" si="10"/>
        <v>1334</v>
      </c>
      <c r="M34" s="51"/>
      <c r="N34" s="31">
        <f t="shared" si="11"/>
        <v>1832.8</v>
      </c>
      <c r="O34" s="64"/>
      <c r="P34" s="31">
        <f t="shared" si="12"/>
        <v>2331.6</v>
      </c>
      <c r="Q34" s="64"/>
      <c r="R34" s="24"/>
    </row>
    <row r="35" spans="1:18" x14ac:dyDescent="0.2">
      <c r="A35" s="17">
        <v>3000</v>
      </c>
      <c r="B35" s="31">
        <f t="shared" si="13"/>
        <v>378</v>
      </c>
      <c r="C35" s="50"/>
      <c r="D35" s="31">
        <f t="shared" si="14"/>
        <v>681</v>
      </c>
      <c r="E35" s="60"/>
      <c r="F35" s="31">
        <f t="shared" si="15"/>
        <v>834</v>
      </c>
      <c r="G35" s="50"/>
      <c r="H35" s="31">
        <f t="shared" si="8"/>
        <v>915</v>
      </c>
      <c r="I35" s="50"/>
      <c r="J35" s="31">
        <f t="shared" si="9"/>
        <v>1203</v>
      </c>
      <c r="K35" s="50"/>
      <c r="L35" s="31">
        <f t="shared" si="10"/>
        <v>1380</v>
      </c>
      <c r="M35" s="51"/>
      <c r="N35" s="31">
        <f t="shared" si="11"/>
        <v>1896</v>
      </c>
      <c r="O35" s="64"/>
      <c r="P35" s="31">
        <f t="shared" si="12"/>
        <v>2412</v>
      </c>
      <c r="Q35" s="64"/>
      <c r="R35" s="24"/>
    </row>
    <row r="36" spans="1:18" x14ac:dyDescent="0.2">
      <c r="A36" s="17">
        <v>3200</v>
      </c>
      <c r="B36" s="31">
        <f t="shared" si="13"/>
        <v>403.2</v>
      </c>
      <c r="C36" s="50"/>
      <c r="D36" s="31">
        <f t="shared" si="14"/>
        <v>726.4</v>
      </c>
      <c r="E36" s="60"/>
      <c r="F36" s="31">
        <f t="shared" si="15"/>
        <v>889.6</v>
      </c>
      <c r="G36" s="50"/>
      <c r="H36" s="31">
        <f t="shared" si="8"/>
        <v>976</v>
      </c>
      <c r="I36" s="50"/>
      <c r="J36" s="31">
        <f t="shared" si="9"/>
        <v>1283.2</v>
      </c>
      <c r="K36" s="50"/>
      <c r="L36" s="31">
        <f t="shared" si="10"/>
        <v>1472</v>
      </c>
      <c r="M36" s="51"/>
      <c r="N36" s="31">
        <f t="shared" si="11"/>
        <v>2022.4</v>
      </c>
      <c r="O36" s="64"/>
      <c r="P36" s="31">
        <f t="shared" si="12"/>
        <v>2572.8000000000002</v>
      </c>
      <c r="Q36" s="64"/>
      <c r="R36" s="24"/>
    </row>
    <row r="37" spans="1:18" x14ac:dyDescent="0.2">
      <c r="A37" s="17">
        <v>3400</v>
      </c>
      <c r="B37" s="31">
        <f t="shared" si="13"/>
        <v>428.4</v>
      </c>
      <c r="C37" s="50"/>
      <c r="D37" s="31">
        <f t="shared" si="14"/>
        <v>771.8</v>
      </c>
      <c r="E37" s="60"/>
      <c r="F37" s="31">
        <f t="shared" si="15"/>
        <v>945.2</v>
      </c>
      <c r="G37" s="50"/>
      <c r="H37" s="31">
        <f t="shared" si="8"/>
        <v>1037</v>
      </c>
      <c r="I37" s="50"/>
      <c r="J37" s="31">
        <f t="shared" si="9"/>
        <v>1363.4</v>
      </c>
      <c r="K37" s="50"/>
      <c r="L37" s="31">
        <f t="shared" si="10"/>
        <v>1564</v>
      </c>
      <c r="M37" s="51"/>
      <c r="N37" s="31">
        <f t="shared" si="11"/>
        <v>2148.8000000000002</v>
      </c>
      <c r="O37" s="64"/>
      <c r="P37" s="31">
        <f t="shared" si="12"/>
        <v>2733.6</v>
      </c>
      <c r="Q37" s="64"/>
      <c r="R37" s="24"/>
    </row>
    <row r="38" spans="1:18" x14ac:dyDescent="0.2">
      <c r="A38" s="17">
        <v>3600</v>
      </c>
      <c r="B38" s="31">
        <f t="shared" si="13"/>
        <v>453.6</v>
      </c>
      <c r="C38" s="50"/>
      <c r="D38" s="31">
        <f t="shared" si="14"/>
        <v>817.2</v>
      </c>
      <c r="E38" s="60"/>
      <c r="F38" s="31">
        <f t="shared" si="15"/>
        <v>1000.8</v>
      </c>
      <c r="G38" s="50"/>
      <c r="H38" s="31">
        <f t="shared" si="8"/>
        <v>1098</v>
      </c>
      <c r="I38" s="50"/>
      <c r="J38" s="31">
        <f t="shared" si="9"/>
        <v>1443.6</v>
      </c>
      <c r="K38" s="50"/>
      <c r="L38" s="31">
        <f t="shared" si="10"/>
        <v>1656</v>
      </c>
      <c r="M38" s="51"/>
      <c r="N38" s="31">
        <f t="shared" si="11"/>
        <v>2275.1999999999998</v>
      </c>
      <c r="O38" s="64"/>
      <c r="P38" s="31">
        <f t="shared" si="12"/>
        <v>2894.4</v>
      </c>
      <c r="Q38" s="64"/>
      <c r="R38" s="24"/>
    </row>
    <row r="39" spans="1:18" x14ac:dyDescent="0.2">
      <c r="A39" s="17">
        <v>3800</v>
      </c>
      <c r="B39" s="31">
        <f t="shared" si="13"/>
        <v>478.8</v>
      </c>
      <c r="C39" s="50"/>
      <c r="D39" s="31">
        <f t="shared" si="14"/>
        <v>862.6</v>
      </c>
      <c r="E39" s="60"/>
      <c r="F39" s="31">
        <f t="shared" si="15"/>
        <v>1056.4000000000001</v>
      </c>
      <c r="G39" s="50"/>
      <c r="H39" s="31">
        <f t="shared" si="8"/>
        <v>1159</v>
      </c>
      <c r="I39" s="50"/>
      <c r="J39" s="31">
        <f t="shared" si="9"/>
        <v>1523.8</v>
      </c>
      <c r="K39" s="50"/>
      <c r="L39" s="31">
        <f t="shared" si="10"/>
        <v>1748</v>
      </c>
      <c r="M39" s="51"/>
      <c r="N39" s="31">
        <f t="shared" si="11"/>
        <v>2401.6</v>
      </c>
      <c r="O39" s="64"/>
      <c r="P39" s="31">
        <f t="shared" si="12"/>
        <v>3055.2</v>
      </c>
      <c r="Q39" s="64"/>
      <c r="R39" s="24"/>
    </row>
    <row r="40" spans="1:18" x14ac:dyDescent="0.2">
      <c r="A40" s="17">
        <v>4000</v>
      </c>
      <c r="B40" s="31">
        <f t="shared" si="13"/>
        <v>504</v>
      </c>
      <c r="C40" s="50"/>
      <c r="D40" s="31">
        <f t="shared" si="14"/>
        <v>908</v>
      </c>
      <c r="E40" s="60"/>
      <c r="F40" s="31">
        <f t="shared" si="15"/>
        <v>1112</v>
      </c>
      <c r="G40" s="50"/>
      <c r="H40" s="31">
        <f t="shared" si="8"/>
        <v>1220</v>
      </c>
      <c r="I40" s="50"/>
      <c r="J40" s="31">
        <f t="shared" si="9"/>
        <v>1604</v>
      </c>
      <c r="K40" s="50"/>
      <c r="L40" s="31">
        <f t="shared" si="10"/>
        <v>1840</v>
      </c>
      <c r="M40" s="51"/>
      <c r="N40" s="31">
        <f t="shared" si="11"/>
        <v>2528</v>
      </c>
      <c r="O40" s="64"/>
      <c r="P40" s="31">
        <f t="shared" si="12"/>
        <v>3216</v>
      </c>
      <c r="Q40" s="64"/>
      <c r="R40" s="24"/>
    </row>
    <row r="41" spans="1:18" x14ac:dyDescent="0.2">
      <c r="A41" s="17">
        <v>4200</v>
      </c>
      <c r="B41" s="31">
        <f t="shared" si="13"/>
        <v>529.20000000000005</v>
      </c>
      <c r="C41" s="50"/>
      <c r="D41" s="31">
        <f t="shared" si="14"/>
        <v>953.4</v>
      </c>
      <c r="E41" s="60"/>
      <c r="F41" s="31">
        <f t="shared" si="15"/>
        <v>1167.5999999999999</v>
      </c>
      <c r="G41" s="50"/>
      <c r="H41" s="31">
        <f t="shared" si="8"/>
        <v>1281</v>
      </c>
      <c r="I41" s="50"/>
      <c r="J41" s="31">
        <f t="shared" si="9"/>
        <v>1684.2</v>
      </c>
      <c r="K41" s="50"/>
      <c r="L41" s="31">
        <f t="shared" si="10"/>
        <v>1932</v>
      </c>
      <c r="M41" s="51"/>
      <c r="N41" s="31">
        <f t="shared" si="11"/>
        <v>2654.4</v>
      </c>
      <c r="O41" s="64"/>
      <c r="P41" s="31">
        <f t="shared" si="12"/>
        <v>3376.8</v>
      </c>
      <c r="Q41" s="64"/>
      <c r="R41" s="24"/>
    </row>
    <row r="42" spans="1:18" x14ac:dyDescent="0.2">
      <c r="A42" s="17">
        <v>4400</v>
      </c>
      <c r="B42" s="31">
        <f t="shared" si="13"/>
        <v>554.4</v>
      </c>
      <c r="C42" s="50"/>
      <c r="D42" s="31">
        <f t="shared" si="14"/>
        <v>998.8</v>
      </c>
      <c r="E42" s="60"/>
      <c r="F42" s="31">
        <f t="shared" si="15"/>
        <v>1223.2</v>
      </c>
      <c r="G42" s="50"/>
      <c r="H42" s="31">
        <f t="shared" si="8"/>
        <v>1342</v>
      </c>
      <c r="I42" s="50"/>
      <c r="J42" s="31">
        <f t="shared" si="9"/>
        <v>1764.4</v>
      </c>
      <c r="K42" s="50"/>
      <c r="L42" s="31">
        <f t="shared" si="10"/>
        <v>2024</v>
      </c>
      <c r="M42" s="51"/>
      <c r="N42" s="31">
        <f t="shared" si="11"/>
        <v>2780.8</v>
      </c>
      <c r="O42" s="64"/>
      <c r="P42" s="31">
        <f t="shared" si="12"/>
        <v>3537.6</v>
      </c>
      <c r="Q42" s="64"/>
      <c r="R42" s="24"/>
    </row>
    <row r="43" spans="1:18" x14ac:dyDescent="0.2">
      <c r="A43" s="17">
        <v>4600</v>
      </c>
      <c r="B43" s="31">
        <f t="shared" si="13"/>
        <v>579.6</v>
      </c>
      <c r="C43" s="50"/>
      <c r="D43" s="31">
        <f t="shared" si="14"/>
        <v>1044.2</v>
      </c>
      <c r="E43" s="60"/>
      <c r="F43" s="31">
        <f t="shared" si="15"/>
        <v>1278.8</v>
      </c>
      <c r="G43" s="50"/>
      <c r="H43" s="31">
        <f t="shared" si="8"/>
        <v>1403</v>
      </c>
      <c r="I43" s="50"/>
      <c r="J43" s="31">
        <f t="shared" si="9"/>
        <v>1844.6</v>
      </c>
      <c r="K43" s="50"/>
      <c r="L43" s="31">
        <f t="shared" si="10"/>
        <v>2116</v>
      </c>
      <c r="M43" s="51"/>
      <c r="N43" s="31">
        <f t="shared" si="11"/>
        <v>2907.2</v>
      </c>
      <c r="O43" s="64"/>
      <c r="P43" s="31">
        <f t="shared" si="12"/>
        <v>3698.4</v>
      </c>
      <c r="Q43" s="64"/>
      <c r="R43" s="24"/>
    </row>
    <row r="44" spans="1:18" x14ac:dyDescent="0.2">
      <c r="A44" s="17">
        <v>4800</v>
      </c>
      <c r="B44" s="31">
        <f t="shared" si="13"/>
        <v>604.79999999999995</v>
      </c>
      <c r="C44" s="50"/>
      <c r="D44" s="31">
        <f t="shared" si="14"/>
        <v>1089.5999999999999</v>
      </c>
      <c r="E44" s="60"/>
      <c r="F44" s="31">
        <f t="shared" si="15"/>
        <v>1334.4</v>
      </c>
      <c r="G44" s="50"/>
      <c r="H44" s="31">
        <f t="shared" si="8"/>
        <v>1464</v>
      </c>
      <c r="I44" s="50"/>
      <c r="J44" s="31">
        <f t="shared" si="9"/>
        <v>1924.8</v>
      </c>
      <c r="K44" s="50"/>
      <c r="L44" s="31">
        <f t="shared" si="10"/>
        <v>2208</v>
      </c>
      <c r="M44" s="51"/>
      <c r="N44" s="31">
        <f t="shared" si="11"/>
        <v>3033.6</v>
      </c>
      <c r="O44" s="64"/>
      <c r="P44" s="31">
        <f t="shared" si="12"/>
        <v>3859.2</v>
      </c>
      <c r="Q44" s="64"/>
      <c r="R44" s="24"/>
    </row>
    <row r="45" spans="1:18" x14ac:dyDescent="0.2">
      <c r="A45" s="17">
        <v>5000</v>
      </c>
      <c r="B45" s="31">
        <f t="shared" si="13"/>
        <v>630</v>
      </c>
      <c r="C45" s="50"/>
      <c r="D45" s="31">
        <f t="shared" si="14"/>
        <v>1135</v>
      </c>
      <c r="E45" s="60"/>
      <c r="F45" s="31">
        <f t="shared" si="15"/>
        <v>1390</v>
      </c>
      <c r="G45" s="50"/>
      <c r="H45" s="31">
        <f t="shared" si="8"/>
        <v>1525</v>
      </c>
      <c r="I45" s="50"/>
      <c r="J45" s="31">
        <f t="shared" si="9"/>
        <v>2005</v>
      </c>
      <c r="K45" s="50"/>
      <c r="L45" s="31">
        <f t="shared" si="10"/>
        <v>2300</v>
      </c>
      <c r="M45" s="51"/>
      <c r="N45" s="31">
        <f t="shared" si="11"/>
        <v>3160</v>
      </c>
      <c r="O45" s="64"/>
      <c r="P45" s="31">
        <f t="shared" si="12"/>
        <v>4020</v>
      </c>
      <c r="Q45" s="64"/>
      <c r="R45" s="24"/>
    </row>
    <row r="46" spans="1:18" x14ac:dyDescent="0.2">
      <c r="A46" s="17">
        <v>5200</v>
      </c>
      <c r="B46" s="31">
        <f t="shared" si="13"/>
        <v>655.20000000000005</v>
      </c>
      <c r="C46" s="50"/>
      <c r="D46" s="31">
        <f t="shared" si="14"/>
        <v>1180.4000000000001</v>
      </c>
      <c r="E46" s="60"/>
      <c r="F46" s="31">
        <f t="shared" si="15"/>
        <v>1445.6</v>
      </c>
      <c r="G46" s="50"/>
      <c r="H46" s="31">
        <f t="shared" si="8"/>
        <v>1586</v>
      </c>
      <c r="I46" s="50"/>
      <c r="J46" s="31">
        <f t="shared" si="9"/>
        <v>2085.1999999999998</v>
      </c>
      <c r="K46" s="50"/>
      <c r="L46" s="31">
        <f t="shared" si="10"/>
        <v>2392</v>
      </c>
      <c r="M46" s="51"/>
      <c r="N46" s="31">
        <f t="shared" si="11"/>
        <v>3286.4</v>
      </c>
      <c r="O46" s="64"/>
      <c r="P46" s="31">
        <f t="shared" si="12"/>
        <v>4180.8</v>
      </c>
      <c r="Q46" s="64"/>
      <c r="R46" s="24"/>
    </row>
    <row r="47" spans="1:18" x14ac:dyDescent="0.2">
      <c r="A47" s="17">
        <v>5400</v>
      </c>
      <c r="B47" s="31">
        <f t="shared" si="13"/>
        <v>680.4</v>
      </c>
      <c r="C47" s="50"/>
      <c r="D47" s="31">
        <f t="shared" si="14"/>
        <v>1225.8</v>
      </c>
      <c r="E47" s="60"/>
      <c r="F47" s="31">
        <f t="shared" si="15"/>
        <v>1501.2</v>
      </c>
      <c r="G47" s="50"/>
      <c r="H47" s="31">
        <f t="shared" si="8"/>
        <v>1647</v>
      </c>
      <c r="I47" s="50"/>
      <c r="J47" s="31">
        <f t="shared" si="9"/>
        <v>2165.4</v>
      </c>
      <c r="K47" s="50"/>
      <c r="L47" s="31">
        <f t="shared" si="10"/>
        <v>2484</v>
      </c>
      <c r="M47" s="51"/>
      <c r="N47" s="31">
        <f t="shared" si="11"/>
        <v>3412.8</v>
      </c>
      <c r="O47" s="64"/>
      <c r="P47" s="31">
        <f t="shared" si="12"/>
        <v>4341.6000000000004</v>
      </c>
      <c r="Q47" s="64"/>
      <c r="R47" s="24"/>
    </row>
    <row r="48" spans="1:18" x14ac:dyDescent="0.2">
      <c r="A48" s="17">
        <v>5600</v>
      </c>
      <c r="B48" s="31">
        <f t="shared" si="13"/>
        <v>705.6</v>
      </c>
      <c r="C48" s="50"/>
      <c r="D48" s="31">
        <f t="shared" si="14"/>
        <v>1271.2</v>
      </c>
      <c r="E48" s="60"/>
      <c r="F48" s="31">
        <f t="shared" si="15"/>
        <v>1556.8</v>
      </c>
      <c r="G48" s="50"/>
      <c r="H48" s="31">
        <f t="shared" si="8"/>
        <v>1708</v>
      </c>
      <c r="I48" s="50"/>
      <c r="J48" s="31">
        <f t="shared" si="9"/>
        <v>2245.6</v>
      </c>
      <c r="K48" s="50"/>
      <c r="L48" s="31">
        <f t="shared" si="10"/>
        <v>2576</v>
      </c>
      <c r="M48" s="51"/>
      <c r="N48" s="31">
        <f t="shared" si="11"/>
        <v>3539.2</v>
      </c>
      <c r="O48" s="64"/>
      <c r="P48" s="31">
        <f t="shared" si="12"/>
        <v>4502.3999999999996</v>
      </c>
      <c r="Q48" s="64"/>
      <c r="R48" s="24"/>
    </row>
    <row r="49" spans="1:18" x14ac:dyDescent="0.2">
      <c r="A49" s="17">
        <v>5800</v>
      </c>
      <c r="B49" s="31">
        <f t="shared" si="13"/>
        <v>730.8</v>
      </c>
      <c r="C49" s="50"/>
      <c r="D49" s="31">
        <f t="shared" si="14"/>
        <v>1316.6</v>
      </c>
      <c r="E49" s="60"/>
      <c r="F49" s="31">
        <f t="shared" si="15"/>
        <v>1612.4</v>
      </c>
      <c r="G49" s="50"/>
      <c r="H49" s="31">
        <f t="shared" si="8"/>
        <v>1769</v>
      </c>
      <c r="I49" s="50"/>
      <c r="J49" s="31">
        <f t="shared" si="9"/>
        <v>2325.8000000000002</v>
      </c>
      <c r="K49" s="50"/>
      <c r="L49" s="31">
        <f t="shared" si="10"/>
        <v>2668</v>
      </c>
      <c r="M49" s="51"/>
      <c r="N49" s="31">
        <f t="shared" si="11"/>
        <v>3665.6</v>
      </c>
      <c r="O49" s="64"/>
      <c r="P49" s="31">
        <f t="shared" si="12"/>
        <v>4663.2</v>
      </c>
      <c r="Q49" s="64"/>
      <c r="R49" s="24"/>
    </row>
    <row r="50" spans="1:18" x14ac:dyDescent="0.2">
      <c r="A50" s="17">
        <v>6000</v>
      </c>
      <c r="B50" s="31">
        <f t="shared" si="13"/>
        <v>756</v>
      </c>
      <c r="C50" s="50"/>
      <c r="D50" s="31">
        <f t="shared" si="14"/>
        <v>1362</v>
      </c>
      <c r="E50" s="60"/>
      <c r="F50" s="31">
        <f t="shared" si="15"/>
        <v>1668</v>
      </c>
      <c r="G50" s="50"/>
      <c r="H50" s="31">
        <f t="shared" si="8"/>
        <v>1830</v>
      </c>
      <c r="I50" s="50"/>
      <c r="J50" s="31">
        <f t="shared" si="9"/>
        <v>2406</v>
      </c>
      <c r="K50" s="50"/>
      <c r="L50" s="31">
        <f t="shared" si="10"/>
        <v>2760</v>
      </c>
      <c r="M50" s="51"/>
      <c r="N50" s="31">
        <f t="shared" si="11"/>
        <v>3792</v>
      </c>
      <c r="O50" s="64"/>
      <c r="P50" s="31">
        <f t="shared" si="12"/>
        <v>4824</v>
      </c>
      <c r="Q50" s="64"/>
      <c r="R50" s="24"/>
    </row>
    <row r="51" spans="1:18" x14ac:dyDescent="0.2">
      <c r="B51" s="1"/>
      <c r="D51" s="1"/>
      <c r="F51" s="1"/>
      <c r="H51" s="1"/>
      <c r="J51" s="1"/>
      <c r="L51" s="25"/>
      <c r="M51" s="48"/>
      <c r="N51" s="24"/>
      <c r="O51" s="48"/>
      <c r="P51" s="24"/>
      <c r="Q51" s="48"/>
      <c r="R51" s="24"/>
    </row>
    <row r="52" spans="1:18" ht="20.25" x14ac:dyDescent="0.3">
      <c r="A52" s="103" t="s">
        <v>14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24"/>
    </row>
    <row r="53" spans="1:18" x14ac:dyDescent="0.2">
      <c r="A53" s="27"/>
      <c r="B53" s="100">
        <v>10</v>
      </c>
      <c r="C53" s="101"/>
      <c r="D53" s="100">
        <v>11</v>
      </c>
      <c r="E53" s="101"/>
      <c r="F53" s="100">
        <v>20</v>
      </c>
      <c r="G53" s="101"/>
      <c r="H53" s="100">
        <v>21</v>
      </c>
      <c r="I53" s="101"/>
      <c r="J53" s="102">
        <v>22</v>
      </c>
      <c r="K53" s="101"/>
      <c r="L53" s="98">
        <v>32</v>
      </c>
      <c r="M53" s="98"/>
      <c r="N53" s="99">
        <v>43</v>
      </c>
      <c r="O53" s="99"/>
      <c r="P53" s="98">
        <v>54</v>
      </c>
      <c r="Q53" s="98"/>
      <c r="R53" s="24"/>
    </row>
    <row r="54" spans="1:18" x14ac:dyDescent="0.2">
      <c r="A54" s="28" t="s">
        <v>5</v>
      </c>
      <c r="B54" s="29" t="s">
        <v>11</v>
      </c>
      <c r="C54" s="49" t="s">
        <v>12</v>
      </c>
      <c r="D54" s="29" t="s">
        <v>11</v>
      </c>
      <c r="E54" s="59" t="s">
        <v>12</v>
      </c>
      <c r="F54" s="29" t="s">
        <v>11</v>
      </c>
      <c r="G54" s="49" t="s">
        <v>12</v>
      </c>
      <c r="H54" s="29" t="s">
        <v>11</v>
      </c>
      <c r="I54" s="49" t="s">
        <v>12</v>
      </c>
      <c r="J54" s="29" t="s">
        <v>11</v>
      </c>
      <c r="K54" s="49" t="s">
        <v>12</v>
      </c>
      <c r="L54" s="29" t="s">
        <v>11</v>
      </c>
      <c r="M54" s="49" t="s">
        <v>12</v>
      </c>
      <c r="N54" s="29" t="s">
        <v>11</v>
      </c>
      <c r="O54" s="49" t="s">
        <v>12</v>
      </c>
      <c r="P54" s="29" t="s">
        <v>11</v>
      </c>
      <c r="Q54" s="49" t="s">
        <v>12</v>
      </c>
      <c r="R54" s="18"/>
    </row>
    <row r="55" spans="1:18" x14ac:dyDescent="0.2">
      <c r="A55" s="16">
        <v>400</v>
      </c>
      <c r="B55" s="31">
        <f t="shared" ref="B55:B60" si="16">$B$61*$A55/1000</f>
        <v>77.2</v>
      </c>
      <c r="C55" s="50"/>
      <c r="D55" s="31">
        <f t="shared" ref="D55:D60" si="17">$D$61*$A55/1000</f>
        <v>121.6</v>
      </c>
      <c r="E55" s="60"/>
      <c r="F55" s="31">
        <f t="shared" ref="F55:F60" si="18">$F$61*$A55/1000</f>
        <v>155.19999999999999</v>
      </c>
      <c r="G55" s="50"/>
      <c r="H55" s="31">
        <f t="shared" ref="H55:H60" si="19">$H$61*$A55/1000</f>
        <v>175.2</v>
      </c>
      <c r="I55" s="50"/>
      <c r="J55" s="31">
        <f t="shared" ref="J55:J60" si="20">$J$61*$A55/1000</f>
        <v>226.8</v>
      </c>
      <c r="K55" s="50"/>
      <c r="L55" s="31">
        <f t="shared" ref="L55:L60" si="21">$L$61*$A55/1000</f>
        <v>276.8</v>
      </c>
      <c r="M55" s="50"/>
      <c r="N55" s="31">
        <f t="shared" ref="N55:N60" si="22">$N$61*$A55/1000</f>
        <v>385.6</v>
      </c>
      <c r="O55" s="50"/>
      <c r="P55" s="31">
        <f t="shared" ref="P55:P60" si="23">$P$61*$A55/1000</f>
        <v>487.6</v>
      </c>
      <c r="Q55" s="50"/>
      <c r="R55" s="18"/>
    </row>
    <row r="56" spans="1:18" x14ac:dyDescent="0.2">
      <c r="A56" s="17">
        <v>500</v>
      </c>
      <c r="B56" s="31">
        <f t="shared" si="16"/>
        <v>96.5</v>
      </c>
      <c r="C56" s="50"/>
      <c r="D56" s="31">
        <f t="shared" si="17"/>
        <v>152</v>
      </c>
      <c r="E56" s="60"/>
      <c r="F56" s="31">
        <f t="shared" si="18"/>
        <v>194</v>
      </c>
      <c r="G56" s="50"/>
      <c r="H56" s="31">
        <f t="shared" si="19"/>
        <v>219</v>
      </c>
      <c r="I56" s="50"/>
      <c r="J56" s="31">
        <f t="shared" si="20"/>
        <v>283.5</v>
      </c>
      <c r="K56" s="50"/>
      <c r="L56" s="31">
        <f t="shared" si="21"/>
        <v>346</v>
      </c>
      <c r="M56" s="51"/>
      <c r="N56" s="31">
        <f t="shared" si="22"/>
        <v>482</v>
      </c>
      <c r="O56" s="64"/>
      <c r="P56" s="31">
        <f t="shared" si="23"/>
        <v>609.5</v>
      </c>
      <c r="Q56" s="64"/>
      <c r="R56" s="18"/>
    </row>
    <row r="57" spans="1:18" x14ac:dyDescent="0.2">
      <c r="A57" s="17">
        <v>600</v>
      </c>
      <c r="B57" s="31">
        <f t="shared" si="16"/>
        <v>115.8</v>
      </c>
      <c r="C57" s="50"/>
      <c r="D57" s="31">
        <f t="shared" si="17"/>
        <v>182.4</v>
      </c>
      <c r="E57" s="60"/>
      <c r="F57" s="31">
        <f t="shared" si="18"/>
        <v>232.8</v>
      </c>
      <c r="G57" s="50"/>
      <c r="H57" s="31">
        <f t="shared" si="19"/>
        <v>262.8</v>
      </c>
      <c r="I57" s="50"/>
      <c r="J57" s="31">
        <f t="shared" si="20"/>
        <v>340.2</v>
      </c>
      <c r="K57" s="50"/>
      <c r="L57" s="31">
        <f t="shared" si="21"/>
        <v>415.2</v>
      </c>
      <c r="M57" s="51"/>
      <c r="N57" s="31">
        <f t="shared" si="22"/>
        <v>578.4</v>
      </c>
      <c r="O57" s="64"/>
      <c r="P57" s="31">
        <f t="shared" si="23"/>
        <v>731.4</v>
      </c>
      <c r="Q57" s="64"/>
      <c r="R57" s="18"/>
    </row>
    <row r="58" spans="1:18" x14ac:dyDescent="0.2">
      <c r="A58" s="17">
        <v>700</v>
      </c>
      <c r="B58" s="31">
        <f t="shared" si="16"/>
        <v>135.1</v>
      </c>
      <c r="C58" s="50"/>
      <c r="D58" s="31">
        <f t="shared" si="17"/>
        <v>212.8</v>
      </c>
      <c r="E58" s="60"/>
      <c r="F58" s="31">
        <f t="shared" si="18"/>
        <v>271.60000000000002</v>
      </c>
      <c r="G58" s="50"/>
      <c r="H58" s="31">
        <f t="shared" si="19"/>
        <v>306.60000000000002</v>
      </c>
      <c r="I58" s="50"/>
      <c r="J58" s="31">
        <f t="shared" si="20"/>
        <v>396.9</v>
      </c>
      <c r="K58" s="50"/>
      <c r="L58" s="31">
        <f t="shared" si="21"/>
        <v>484.4</v>
      </c>
      <c r="M58" s="51"/>
      <c r="N58" s="31">
        <f t="shared" si="22"/>
        <v>674.8</v>
      </c>
      <c r="O58" s="64"/>
      <c r="P58" s="31">
        <f t="shared" si="23"/>
        <v>853.3</v>
      </c>
      <c r="Q58" s="64"/>
      <c r="R58" s="18"/>
    </row>
    <row r="59" spans="1:18" x14ac:dyDescent="0.2">
      <c r="A59" s="17">
        <v>800</v>
      </c>
      <c r="B59" s="31">
        <f t="shared" si="16"/>
        <v>154.4</v>
      </c>
      <c r="C59" s="50"/>
      <c r="D59" s="31">
        <f t="shared" si="17"/>
        <v>243.2</v>
      </c>
      <c r="E59" s="60"/>
      <c r="F59" s="31">
        <f t="shared" si="18"/>
        <v>310.39999999999998</v>
      </c>
      <c r="G59" s="50"/>
      <c r="H59" s="31">
        <f t="shared" si="19"/>
        <v>350.4</v>
      </c>
      <c r="I59" s="50"/>
      <c r="J59" s="31">
        <f t="shared" si="20"/>
        <v>453.6</v>
      </c>
      <c r="K59" s="50"/>
      <c r="L59" s="31">
        <f t="shared" si="21"/>
        <v>553.6</v>
      </c>
      <c r="M59" s="51"/>
      <c r="N59" s="31">
        <f t="shared" si="22"/>
        <v>771.2</v>
      </c>
      <c r="O59" s="64"/>
      <c r="P59" s="31">
        <f t="shared" si="23"/>
        <v>975.2</v>
      </c>
      <c r="Q59" s="64"/>
      <c r="R59" s="18"/>
    </row>
    <row r="60" spans="1:18" x14ac:dyDescent="0.2">
      <c r="A60" s="17">
        <v>900</v>
      </c>
      <c r="B60" s="31">
        <f t="shared" si="16"/>
        <v>173.7</v>
      </c>
      <c r="C60" s="50"/>
      <c r="D60" s="31">
        <f t="shared" si="17"/>
        <v>273.60000000000002</v>
      </c>
      <c r="E60" s="60"/>
      <c r="F60" s="31">
        <f t="shared" si="18"/>
        <v>349.2</v>
      </c>
      <c r="G60" s="50"/>
      <c r="H60" s="31">
        <f t="shared" si="19"/>
        <v>394.2</v>
      </c>
      <c r="I60" s="50"/>
      <c r="J60" s="31">
        <f t="shared" si="20"/>
        <v>510.3</v>
      </c>
      <c r="K60" s="50"/>
      <c r="L60" s="31">
        <f t="shared" si="21"/>
        <v>622.79999999999995</v>
      </c>
      <c r="M60" s="52"/>
      <c r="N60" s="31">
        <f t="shared" si="22"/>
        <v>867.6</v>
      </c>
      <c r="O60" s="65"/>
      <c r="P60" s="31">
        <f t="shared" si="23"/>
        <v>1097.0999999999999</v>
      </c>
      <c r="Q60" s="52"/>
      <c r="R60" s="18"/>
    </row>
    <row r="61" spans="1:18" x14ac:dyDescent="0.2">
      <c r="A61" s="45">
        <v>1000</v>
      </c>
      <c r="B61" s="35">
        <v>193</v>
      </c>
      <c r="C61" s="56">
        <v>1.1756</v>
      </c>
      <c r="D61" s="35">
        <v>304</v>
      </c>
      <c r="E61" s="61">
        <v>1.1796</v>
      </c>
      <c r="F61" s="35">
        <v>388</v>
      </c>
      <c r="G61" s="56">
        <v>1.1812</v>
      </c>
      <c r="H61" s="35">
        <v>438</v>
      </c>
      <c r="I61" s="73">
        <v>1.2113</v>
      </c>
      <c r="J61" s="35">
        <v>567</v>
      </c>
      <c r="K61" s="56">
        <v>1.2163999999999999</v>
      </c>
      <c r="L61" s="35">
        <v>692</v>
      </c>
      <c r="M61" s="53">
        <v>1.2413000000000001</v>
      </c>
      <c r="N61" s="35">
        <v>964</v>
      </c>
      <c r="O61" s="66">
        <v>1.2512000000000001</v>
      </c>
      <c r="P61" s="35">
        <v>1219</v>
      </c>
      <c r="Q61" s="66">
        <v>1.2698</v>
      </c>
      <c r="R61" s="18"/>
    </row>
    <row r="62" spans="1:18" x14ac:dyDescent="0.2">
      <c r="A62" s="17">
        <v>1100</v>
      </c>
      <c r="B62" s="31">
        <f>$B$61*$A62/1000</f>
        <v>212.3</v>
      </c>
      <c r="C62" s="50"/>
      <c r="D62" s="31">
        <f>$D$61*$A62/1000</f>
        <v>334.4</v>
      </c>
      <c r="E62" s="60"/>
      <c r="F62" s="31">
        <f>$F$61*$A62/1000</f>
        <v>426.8</v>
      </c>
      <c r="G62" s="50"/>
      <c r="H62" s="31">
        <f t="shared" ref="H62:H96" si="24">$H$61*$A62/1000</f>
        <v>481.8</v>
      </c>
      <c r="I62" s="50"/>
      <c r="J62" s="31">
        <f t="shared" ref="J62:J96" si="25">$J$61*$A62/1000</f>
        <v>623.70000000000005</v>
      </c>
      <c r="K62" s="50"/>
      <c r="L62" s="31">
        <f>$L$61*$A62/1000</f>
        <v>761.2</v>
      </c>
      <c r="M62" s="51"/>
      <c r="N62" s="31">
        <f>$N$61*$A62/1000</f>
        <v>1060.4000000000001</v>
      </c>
      <c r="O62" s="51"/>
      <c r="P62" s="31">
        <f>$P$61*$A62/1000</f>
        <v>1340.9</v>
      </c>
      <c r="Q62" s="51"/>
      <c r="R62" s="18"/>
    </row>
    <row r="63" spans="1:18" x14ac:dyDescent="0.2">
      <c r="A63" s="17">
        <v>1200</v>
      </c>
      <c r="B63" s="31">
        <f t="shared" ref="B63:B96" si="26">$B$61*$A63/1000</f>
        <v>231.6</v>
      </c>
      <c r="C63" s="50"/>
      <c r="D63" s="31">
        <f t="shared" ref="D63:D96" si="27">$D$61*$A63/1000</f>
        <v>364.8</v>
      </c>
      <c r="E63" s="60"/>
      <c r="F63" s="31">
        <f t="shared" ref="F63:F96" si="28">$F$61*$A63/1000</f>
        <v>465.6</v>
      </c>
      <c r="G63" s="50"/>
      <c r="H63" s="31">
        <f t="shared" si="24"/>
        <v>525.6</v>
      </c>
      <c r="I63" s="50"/>
      <c r="J63" s="31">
        <f t="shared" si="25"/>
        <v>680.4</v>
      </c>
      <c r="K63" s="50"/>
      <c r="L63" s="31">
        <f t="shared" ref="L63:L96" si="29">$L$61*$A63/1000</f>
        <v>830.4</v>
      </c>
      <c r="M63" s="51"/>
      <c r="N63" s="31">
        <f t="shared" ref="N63:N96" si="30">$N$61*$A63/1000</f>
        <v>1156.8</v>
      </c>
      <c r="O63" s="51"/>
      <c r="P63" s="31">
        <f t="shared" ref="P63:P96" si="31">$P$61*$A63/1000</f>
        <v>1462.8</v>
      </c>
      <c r="Q63" s="51"/>
      <c r="R63" s="18"/>
    </row>
    <row r="64" spans="1:18" x14ac:dyDescent="0.2">
      <c r="A64" s="17">
        <v>1300</v>
      </c>
      <c r="B64" s="31">
        <f t="shared" si="26"/>
        <v>250.9</v>
      </c>
      <c r="C64" s="50"/>
      <c r="D64" s="31">
        <f t="shared" si="27"/>
        <v>395.2</v>
      </c>
      <c r="E64" s="60"/>
      <c r="F64" s="31">
        <f t="shared" si="28"/>
        <v>504.4</v>
      </c>
      <c r="G64" s="50"/>
      <c r="H64" s="31">
        <f t="shared" si="24"/>
        <v>569.4</v>
      </c>
      <c r="I64" s="50"/>
      <c r="J64" s="31">
        <f t="shared" si="25"/>
        <v>737.1</v>
      </c>
      <c r="K64" s="50"/>
      <c r="L64" s="31">
        <f t="shared" si="29"/>
        <v>899.6</v>
      </c>
      <c r="M64" s="51"/>
      <c r="N64" s="31">
        <f t="shared" si="30"/>
        <v>1253.2</v>
      </c>
      <c r="O64" s="64"/>
      <c r="P64" s="31">
        <f t="shared" si="31"/>
        <v>1584.7</v>
      </c>
      <c r="Q64" s="64"/>
      <c r="R64" s="18"/>
    </row>
    <row r="65" spans="1:18" x14ac:dyDescent="0.2">
      <c r="A65" s="17">
        <v>1400</v>
      </c>
      <c r="B65" s="31">
        <f t="shared" si="26"/>
        <v>270.2</v>
      </c>
      <c r="C65" s="50"/>
      <c r="D65" s="31">
        <f t="shared" si="27"/>
        <v>425.6</v>
      </c>
      <c r="E65" s="60"/>
      <c r="F65" s="31">
        <f t="shared" si="28"/>
        <v>543.20000000000005</v>
      </c>
      <c r="G65" s="50"/>
      <c r="H65" s="31">
        <f t="shared" si="24"/>
        <v>613.20000000000005</v>
      </c>
      <c r="I65" s="50"/>
      <c r="J65" s="31">
        <f t="shared" si="25"/>
        <v>793.8</v>
      </c>
      <c r="K65" s="50"/>
      <c r="L65" s="31">
        <f t="shared" si="29"/>
        <v>968.8</v>
      </c>
      <c r="M65" s="51"/>
      <c r="N65" s="31">
        <f t="shared" si="30"/>
        <v>1349.6</v>
      </c>
      <c r="O65" s="64"/>
      <c r="P65" s="31">
        <f t="shared" si="31"/>
        <v>1706.6</v>
      </c>
      <c r="Q65" s="64"/>
      <c r="R65" s="18"/>
    </row>
    <row r="66" spans="1:18" x14ac:dyDescent="0.2">
      <c r="A66" s="17">
        <v>1500</v>
      </c>
      <c r="B66" s="31">
        <f t="shared" si="26"/>
        <v>289.5</v>
      </c>
      <c r="C66" s="50"/>
      <c r="D66" s="31">
        <f t="shared" si="27"/>
        <v>456</v>
      </c>
      <c r="E66" s="60"/>
      <c r="F66" s="31">
        <f t="shared" si="28"/>
        <v>582</v>
      </c>
      <c r="G66" s="50"/>
      <c r="H66" s="31">
        <f t="shared" si="24"/>
        <v>657</v>
      </c>
      <c r="I66" s="50"/>
      <c r="J66" s="31">
        <f t="shared" si="25"/>
        <v>850.5</v>
      </c>
      <c r="K66" s="50"/>
      <c r="L66" s="31">
        <f t="shared" si="29"/>
        <v>1038</v>
      </c>
      <c r="M66" s="51"/>
      <c r="N66" s="31">
        <f t="shared" si="30"/>
        <v>1446</v>
      </c>
      <c r="O66" s="64"/>
      <c r="P66" s="31">
        <f t="shared" si="31"/>
        <v>1828.5</v>
      </c>
      <c r="Q66" s="64"/>
    </row>
    <row r="67" spans="1:18" x14ac:dyDescent="0.2">
      <c r="A67" s="17">
        <v>1600</v>
      </c>
      <c r="B67" s="31">
        <f t="shared" si="26"/>
        <v>308.8</v>
      </c>
      <c r="C67" s="50"/>
      <c r="D67" s="31">
        <f t="shared" si="27"/>
        <v>486.4</v>
      </c>
      <c r="E67" s="60"/>
      <c r="F67" s="31">
        <f t="shared" si="28"/>
        <v>620.79999999999995</v>
      </c>
      <c r="G67" s="50"/>
      <c r="H67" s="31">
        <f t="shared" si="24"/>
        <v>700.8</v>
      </c>
      <c r="I67" s="50"/>
      <c r="J67" s="31">
        <f t="shared" si="25"/>
        <v>907.2</v>
      </c>
      <c r="K67" s="50"/>
      <c r="L67" s="31">
        <f t="shared" si="29"/>
        <v>1107.2</v>
      </c>
      <c r="M67" s="51"/>
      <c r="N67" s="31">
        <f t="shared" si="30"/>
        <v>1542.4</v>
      </c>
      <c r="O67" s="64"/>
      <c r="P67" s="31">
        <f t="shared" si="31"/>
        <v>1950.4</v>
      </c>
      <c r="Q67" s="64"/>
    </row>
    <row r="68" spans="1:18" x14ac:dyDescent="0.2">
      <c r="A68" s="17">
        <v>1700</v>
      </c>
      <c r="B68" s="31">
        <f t="shared" si="26"/>
        <v>328.1</v>
      </c>
      <c r="C68" s="50"/>
      <c r="D68" s="31">
        <f t="shared" si="27"/>
        <v>516.79999999999995</v>
      </c>
      <c r="E68" s="60"/>
      <c r="F68" s="31">
        <f t="shared" si="28"/>
        <v>659.6</v>
      </c>
      <c r="G68" s="50"/>
      <c r="H68" s="31">
        <f t="shared" si="24"/>
        <v>744.6</v>
      </c>
      <c r="I68" s="50"/>
      <c r="J68" s="31">
        <f t="shared" si="25"/>
        <v>963.9</v>
      </c>
      <c r="K68" s="50"/>
      <c r="L68" s="31">
        <f t="shared" si="29"/>
        <v>1176.4000000000001</v>
      </c>
      <c r="M68" s="51"/>
      <c r="N68" s="31">
        <f t="shared" si="30"/>
        <v>1638.8</v>
      </c>
      <c r="O68" s="64"/>
      <c r="P68" s="31">
        <f t="shared" si="31"/>
        <v>2072.3000000000002</v>
      </c>
      <c r="Q68" s="64"/>
    </row>
    <row r="69" spans="1:18" x14ac:dyDescent="0.2">
      <c r="A69" s="17">
        <v>1800</v>
      </c>
      <c r="B69" s="31">
        <f t="shared" si="26"/>
        <v>347.4</v>
      </c>
      <c r="C69" s="50"/>
      <c r="D69" s="31">
        <f t="shared" si="27"/>
        <v>547.20000000000005</v>
      </c>
      <c r="E69" s="60"/>
      <c r="F69" s="31">
        <f t="shared" si="28"/>
        <v>698.4</v>
      </c>
      <c r="G69" s="50"/>
      <c r="H69" s="31">
        <f t="shared" si="24"/>
        <v>788.4</v>
      </c>
      <c r="I69" s="50"/>
      <c r="J69" s="31">
        <f t="shared" si="25"/>
        <v>1020.6</v>
      </c>
      <c r="K69" s="50"/>
      <c r="L69" s="31">
        <f t="shared" si="29"/>
        <v>1245.5999999999999</v>
      </c>
      <c r="M69" s="51"/>
      <c r="N69" s="31">
        <f t="shared" si="30"/>
        <v>1735.2</v>
      </c>
      <c r="O69" s="64"/>
      <c r="P69" s="31">
        <f t="shared" si="31"/>
        <v>2194.1999999999998</v>
      </c>
      <c r="Q69" s="64"/>
    </row>
    <row r="70" spans="1:18" x14ac:dyDescent="0.2">
      <c r="A70" s="17">
        <v>1900</v>
      </c>
      <c r="B70" s="31">
        <f t="shared" si="26"/>
        <v>366.7</v>
      </c>
      <c r="C70" s="50"/>
      <c r="D70" s="31">
        <f t="shared" si="27"/>
        <v>577.6</v>
      </c>
      <c r="E70" s="60"/>
      <c r="F70" s="31">
        <f t="shared" si="28"/>
        <v>737.2</v>
      </c>
      <c r="G70" s="50"/>
      <c r="H70" s="31">
        <f t="shared" si="24"/>
        <v>832.2</v>
      </c>
      <c r="I70" s="50"/>
      <c r="J70" s="31">
        <f t="shared" si="25"/>
        <v>1077.3</v>
      </c>
      <c r="K70" s="50"/>
      <c r="L70" s="31">
        <f t="shared" si="29"/>
        <v>1314.8</v>
      </c>
      <c r="M70" s="51"/>
      <c r="N70" s="31">
        <f t="shared" si="30"/>
        <v>1831.6</v>
      </c>
      <c r="O70" s="64"/>
      <c r="P70" s="31">
        <f t="shared" si="31"/>
        <v>2316.1</v>
      </c>
      <c r="Q70" s="64"/>
    </row>
    <row r="71" spans="1:18" x14ac:dyDescent="0.2">
      <c r="A71" s="17">
        <v>2000</v>
      </c>
      <c r="B71" s="31">
        <f t="shared" si="26"/>
        <v>386</v>
      </c>
      <c r="C71" s="50"/>
      <c r="D71" s="31">
        <f t="shared" si="27"/>
        <v>608</v>
      </c>
      <c r="E71" s="60"/>
      <c r="F71" s="31">
        <f t="shared" si="28"/>
        <v>776</v>
      </c>
      <c r="G71" s="50"/>
      <c r="H71" s="31">
        <f t="shared" si="24"/>
        <v>876</v>
      </c>
      <c r="I71" s="50"/>
      <c r="J71" s="31">
        <f t="shared" si="25"/>
        <v>1134</v>
      </c>
      <c r="K71" s="50"/>
      <c r="L71" s="31">
        <f t="shared" si="29"/>
        <v>1384</v>
      </c>
      <c r="M71" s="51"/>
      <c r="N71" s="31">
        <f t="shared" si="30"/>
        <v>1928</v>
      </c>
      <c r="O71" s="64"/>
      <c r="P71" s="31">
        <f t="shared" si="31"/>
        <v>2438</v>
      </c>
      <c r="Q71" s="64"/>
    </row>
    <row r="72" spans="1:18" x14ac:dyDescent="0.2">
      <c r="A72" s="17">
        <v>2100</v>
      </c>
      <c r="B72" s="31">
        <f t="shared" si="26"/>
        <v>405.3</v>
      </c>
      <c r="C72" s="50"/>
      <c r="D72" s="31">
        <f t="shared" si="27"/>
        <v>638.4</v>
      </c>
      <c r="E72" s="60"/>
      <c r="F72" s="31">
        <f t="shared" si="28"/>
        <v>814.8</v>
      </c>
      <c r="G72" s="50"/>
      <c r="H72" s="31">
        <f t="shared" si="24"/>
        <v>919.8</v>
      </c>
      <c r="I72" s="50"/>
      <c r="J72" s="31">
        <f t="shared" si="25"/>
        <v>1190.7</v>
      </c>
      <c r="K72" s="50"/>
      <c r="L72" s="31">
        <f t="shared" si="29"/>
        <v>1453.2</v>
      </c>
      <c r="M72" s="51"/>
      <c r="N72" s="31">
        <f t="shared" si="30"/>
        <v>2024.4</v>
      </c>
      <c r="O72" s="64"/>
      <c r="P72" s="31">
        <f t="shared" si="31"/>
        <v>2559.9</v>
      </c>
      <c r="Q72" s="64"/>
    </row>
    <row r="73" spans="1:18" x14ac:dyDescent="0.2">
      <c r="A73" s="17">
        <v>2200</v>
      </c>
      <c r="B73" s="31">
        <f t="shared" si="26"/>
        <v>424.6</v>
      </c>
      <c r="C73" s="50"/>
      <c r="D73" s="31">
        <f t="shared" si="27"/>
        <v>668.8</v>
      </c>
      <c r="E73" s="60"/>
      <c r="F73" s="31">
        <f t="shared" si="28"/>
        <v>853.6</v>
      </c>
      <c r="G73" s="50"/>
      <c r="H73" s="31">
        <f t="shared" si="24"/>
        <v>963.6</v>
      </c>
      <c r="I73" s="50"/>
      <c r="J73" s="31">
        <f t="shared" si="25"/>
        <v>1247.4000000000001</v>
      </c>
      <c r="K73" s="50"/>
      <c r="L73" s="31">
        <f t="shared" si="29"/>
        <v>1522.4</v>
      </c>
      <c r="M73" s="51"/>
      <c r="N73" s="31">
        <f t="shared" si="30"/>
        <v>2120.8000000000002</v>
      </c>
      <c r="O73" s="64"/>
      <c r="P73" s="31">
        <f t="shared" si="31"/>
        <v>2681.8</v>
      </c>
      <c r="Q73" s="64"/>
    </row>
    <row r="74" spans="1:18" x14ac:dyDescent="0.2">
      <c r="A74" s="17">
        <v>2300</v>
      </c>
      <c r="B74" s="31">
        <f t="shared" si="26"/>
        <v>443.9</v>
      </c>
      <c r="C74" s="50"/>
      <c r="D74" s="31">
        <f t="shared" si="27"/>
        <v>699.2</v>
      </c>
      <c r="E74" s="60"/>
      <c r="F74" s="31">
        <f t="shared" si="28"/>
        <v>892.4</v>
      </c>
      <c r="G74" s="50"/>
      <c r="H74" s="31">
        <f t="shared" si="24"/>
        <v>1007.4</v>
      </c>
      <c r="I74" s="50"/>
      <c r="J74" s="31">
        <f t="shared" si="25"/>
        <v>1304.0999999999999</v>
      </c>
      <c r="K74" s="50"/>
      <c r="L74" s="31">
        <f t="shared" si="29"/>
        <v>1591.6</v>
      </c>
      <c r="M74" s="51"/>
      <c r="N74" s="31">
        <f t="shared" si="30"/>
        <v>2217.1999999999998</v>
      </c>
      <c r="O74" s="64"/>
      <c r="P74" s="31">
        <f t="shared" si="31"/>
        <v>2803.7</v>
      </c>
      <c r="Q74" s="64"/>
    </row>
    <row r="75" spans="1:18" x14ac:dyDescent="0.2">
      <c r="A75" s="17">
        <v>2400</v>
      </c>
      <c r="B75" s="31">
        <f t="shared" si="26"/>
        <v>463.2</v>
      </c>
      <c r="C75" s="50"/>
      <c r="D75" s="31">
        <f t="shared" si="27"/>
        <v>729.6</v>
      </c>
      <c r="E75" s="60"/>
      <c r="F75" s="31">
        <f t="shared" si="28"/>
        <v>931.2</v>
      </c>
      <c r="G75" s="50"/>
      <c r="H75" s="31">
        <f t="shared" si="24"/>
        <v>1051.2</v>
      </c>
      <c r="I75" s="50"/>
      <c r="J75" s="31">
        <f t="shared" si="25"/>
        <v>1360.8</v>
      </c>
      <c r="K75" s="50"/>
      <c r="L75" s="31">
        <f t="shared" si="29"/>
        <v>1660.8</v>
      </c>
      <c r="M75" s="51"/>
      <c r="N75" s="31">
        <f t="shared" si="30"/>
        <v>2313.6</v>
      </c>
      <c r="O75" s="64"/>
      <c r="P75" s="31">
        <f t="shared" si="31"/>
        <v>2925.6</v>
      </c>
      <c r="Q75" s="64"/>
    </row>
    <row r="76" spans="1:18" x14ac:dyDescent="0.2">
      <c r="A76" s="17">
        <v>2500</v>
      </c>
      <c r="B76" s="31">
        <f t="shared" si="26"/>
        <v>482.5</v>
      </c>
      <c r="C76" s="50"/>
      <c r="D76" s="31">
        <f t="shared" si="27"/>
        <v>760</v>
      </c>
      <c r="E76" s="60"/>
      <c r="F76" s="31">
        <f t="shared" si="28"/>
        <v>970</v>
      </c>
      <c r="G76" s="50"/>
      <c r="H76" s="31">
        <f t="shared" si="24"/>
        <v>1095</v>
      </c>
      <c r="I76" s="50"/>
      <c r="J76" s="31">
        <f t="shared" si="25"/>
        <v>1417.5</v>
      </c>
      <c r="K76" s="50"/>
      <c r="L76" s="31">
        <f t="shared" si="29"/>
        <v>1730</v>
      </c>
      <c r="M76" s="51"/>
      <c r="N76" s="31">
        <f t="shared" si="30"/>
        <v>2410</v>
      </c>
      <c r="O76" s="64"/>
      <c r="P76" s="31">
        <f t="shared" si="31"/>
        <v>3047.5</v>
      </c>
      <c r="Q76" s="64"/>
    </row>
    <row r="77" spans="1:18" x14ac:dyDescent="0.2">
      <c r="A77" s="17">
        <v>2600</v>
      </c>
      <c r="B77" s="31">
        <f t="shared" si="26"/>
        <v>501.8</v>
      </c>
      <c r="C77" s="50"/>
      <c r="D77" s="31">
        <f t="shared" si="27"/>
        <v>790.4</v>
      </c>
      <c r="E77" s="60"/>
      <c r="F77" s="31">
        <f t="shared" si="28"/>
        <v>1008.8</v>
      </c>
      <c r="G77" s="50"/>
      <c r="H77" s="31">
        <f t="shared" si="24"/>
        <v>1138.8</v>
      </c>
      <c r="I77" s="50"/>
      <c r="J77" s="31">
        <f t="shared" si="25"/>
        <v>1474.2</v>
      </c>
      <c r="K77" s="50"/>
      <c r="L77" s="31">
        <f t="shared" si="29"/>
        <v>1799.2</v>
      </c>
      <c r="M77" s="51"/>
      <c r="N77" s="31">
        <f t="shared" si="30"/>
        <v>2506.4</v>
      </c>
      <c r="O77" s="64"/>
      <c r="P77" s="31">
        <f t="shared" si="31"/>
        <v>3169.4</v>
      </c>
      <c r="Q77" s="64"/>
    </row>
    <row r="78" spans="1:18" x14ac:dyDescent="0.2">
      <c r="A78" s="17">
        <v>2700</v>
      </c>
      <c r="B78" s="31">
        <f t="shared" si="26"/>
        <v>521.1</v>
      </c>
      <c r="C78" s="50"/>
      <c r="D78" s="31">
        <f t="shared" si="27"/>
        <v>820.8</v>
      </c>
      <c r="E78" s="60"/>
      <c r="F78" s="31">
        <f t="shared" si="28"/>
        <v>1047.5999999999999</v>
      </c>
      <c r="G78" s="50"/>
      <c r="H78" s="31">
        <f t="shared" si="24"/>
        <v>1182.5999999999999</v>
      </c>
      <c r="I78" s="50"/>
      <c r="J78" s="31">
        <f t="shared" si="25"/>
        <v>1530.9</v>
      </c>
      <c r="K78" s="50"/>
      <c r="L78" s="31">
        <f t="shared" si="29"/>
        <v>1868.4</v>
      </c>
      <c r="M78" s="51"/>
      <c r="N78" s="31">
        <f t="shared" si="30"/>
        <v>2602.8000000000002</v>
      </c>
      <c r="O78" s="64"/>
      <c r="P78" s="31">
        <f t="shared" si="31"/>
        <v>3291.3</v>
      </c>
      <c r="Q78" s="64"/>
    </row>
    <row r="79" spans="1:18" x14ac:dyDescent="0.2">
      <c r="A79" s="17">
        <v>2800</v>
      </c>
      <c r="B79" s="31">
        <f t="shared" si="26"/>
        <v>540.4</v>
      </c>
      <c r="C79" s="50"/>
      <c r="D79" s="31">
        <f t="shared" si="27"/>
        <v>851.2</v>
      </c>
      <c r="E79" s="60"/>
      <c r="F79" s="31">
        <f t="shared" si="28"/>
        <v>1086.4000000000001</v>
      </c>
      <c r="G79" s="50"/>
      <c r="H79" s="31">
        <f t="shared" si="24"/>
        <v>1226.4000000000001</v>
      </c>
      <c r="I79" s="50"/>
      <c r="J79" s="31">
        <f t="shared" si="25"/>
        <v>1587.6</v>
      </c>
      <c r="K79" s="50"/>
      <c r="L79" s="31">
        <f t="shared" si="29"/>
        <v>1937.6</v>
      </c>
      <c r="M79" s="51"/>
      <c r="N79" s="31">
        <f t="shared" si="30"/>
        <v>2699.2</v>
      </c>
      <c r="O79" s="64"/>
      <c r="P79" s="31">
        <f t="shared" si="31"/>
        <v>3413.2</v>
      </c>
      <c r="Q79" s="64"/>
    </row>
    <row r="80" spans="1:18" x14ac:dyDescent="0.2">
      <c r="A80" s="17">
        <v>2900</v>
      </c>
      <c r="B80" s="31">
        <f t="shared" si="26"/>
        <v>559.70000000000005</v>
      </c>
      <c r="C80" s="50"/>
      <c r="D80" s="31">
        <f t="shared" si="27"/>
        <v>881.6</v>
      </c>
      <c r="E80" s="60"/>
      <c r="F80" s="31">
        <f t="shared" si="28"/>
        <v>1125.2</v>
      </c>
      <c r="G80" s="50"/>
      <c r="H80" s="31">
        <f t="shared" si="24"/>
        <v>1270.2</v>
      </c>
      <c r="I80" s="50"/>
      <c r="J80" s="31">
        <f t="shared" si="25"/>
        <v>1644.3</v>
      </c>
      <c r="K80" s="50"/>
      <c r="L80" s="31">
        <f t="shared" si="29"/>
        <v>2006.8</v>
      </c>
      <c r="M80" s="51"/>
      <c r="N80" s="31">
        <f t="shared" si="30"/>
        <v>2795.6</v>
      </c>
      <c r="O80" s="64"/>
      <c r="P80" s="31">
        <f t="shared" si="31"/>
        <v>3535.1</v>
      </c>
      <c r="Q80" s="64"/>
    </row>
    <row r="81" spans="1:17" x14ac:dyDescent="0.2">
      <c r="A81" s="17">
        <v>3000</v>
      </c>
      <c r="B81" s="31">
        <f t="shared" si="26"/>
        <v>579</v>
      </c>
      <c r="C81" s="50"/>
      <c r="D81" s="31">
        <f t="shared" si="27"/>
        <v>912</v>
      </c>
      <c r="E81" s="60"/>
      <c r="F81" s="31">
        <f t="shared" si="28"/>
        <v>1164</v>
      </c>
      <c r="G81" s="50"/>
      <c r="H81" s="31">
        <f t="shared" si="24"/>
        <v>1314</v>
      </c>
      <c r="I81" s="50"/>
      <c r="J81" s="31">
        <f t="shared" si="25"/>
        <v>1701</v>
      </c>
      <c r="K81" s="50"/>
      <c r="L81" s="31">
        <f t="shared" si="29"/>
        <v>2076</v>
      </c>
      <c r="M81" s="51"/>
      <c r="N81" s="31">
        <f t="shared" si="30"/>
        <v>2892</v>
      </c>
      <c r="O81" s="64"/>
      <c r="P81" s="31">
        <f t="shared" si="31"/>
        <v>3657</v>
      </c>
      <c r="Q81" s="64"/>
    </row>
    <row r="82" spans="1:17" x14ac:dyDescent="0.2">
      <c r="A82" s="17">
        <v>3200</v>
      </c>
      <c r="B82" s="31">
        <f t="shared" si="26"/>
        <v>617.6</v>
      </c>
      <c r="C82" s="50"/>
      <c r="D82" s="31">
        <f t="shared" si="27"/>
        <v>972.8</v>
      </c>
      <c r="E82" s="60"/>
      <c r="F82" s="31">
        <f t="shared" si="28"/>
        <v>1241.5999999999999</v>
      </c>
      <c r="G82" s="50"/>
      <c r="H82" s="31">
        <f t="shared" si="24"/>
        <v>1401.6</v>
      </c>
      <c r="I82" s="50"/>
      <c r="J82" s="31">
        <f t="shared" si="25"/>
        <v>1814.4</v>
      </c>
      <c r="K82" s="50"/>
      <c r="L82" s="31">
        <f t="shared" si="29"/>
        <v>2214.4</v>
      </c>
      <c r="M82" s="51"/>
      <c r="N82" s="31">
        <f t="shared" si="30"/>
        <v>3084.8</v>
      </c>
      <c r="O82" s="64"/>
      <c r="P82" s="31">
        <f t="shared" si="31"/>
        <v>3900.8</v>
      </c>
      <c r="Q82" s="64"/>
    </row>
    <row r="83" spans="1:17" x14ac:dyDescent="0.2">
      <c r="A83" s="17">
        <v>3400</v>
      </c>
      <c r="B83" s="31">
        <f t="shared" si="26"/>
        <v>656.2</v>
      </c>
      <c r="C83" s="50"/>
      <c r="D83" s="31">
        <f t="shared" si="27"/>
        <v>1033.5999999999999</v>
      </c>
      <c r="E83" s="60"/>
      <c r="F83" s="31">
        <f t="shared" si="28"/>
        <v>1319.2</v>
      </c>
      <c r="G83" s="50"/>
      <c r="H83" s="31">
        <f t="shared" si="24"/>
        <v>1489.2</v>
      </c>
      <c r="I83" s="50"/>
      <c r="J83" s="31">
        <f t="shared" si="25"/>
        <v>1927.8</v>
      </c>
      <c r="K83" s="50"/>
      <c r="L83" s="31">
        <f t="shared" si="29"/>
        <v>2352.8000000000002</v>
      </c>
      <c r="M83" s="51"/>
      <c r="N83" s="31">
        <f t="shared" si="30"/>
        <v>3277.6</v>
      </c>
      <c r="O83" s="64"/>
      <c r="P83" s="31">
        <f t="shared" si="31"/>
        <v>4144.6000000000004</v>
      </c>
      <c r="Q83" s="64"/>
    </row>
    <row r="84" spans="1:17" x14ac:dyDescent="0.2">
      <c r="A84" s="17">
        <v>3400</v>
      </c>
      <c r="B84" s="31">
        <f t="shared" si="26"/>
        <v>656.2</v>
      </c>
      <c r="C84" s="50"/>
      <c r="D84" s="31">
        <f t="shared" si="27"/>
        <v>1033.5999999999999</v>
      </c>
      <c r="E84" s="60"/>
      <c r="F84" s="31">
        <f t="shared" si="28"/>
        <v>1319.2</v>
      </c>
      <c r="G84" s="50"/>
      <c r="H84" s="31">
        <f t="shared" si="24"/>
        <v>1489.2</v>
      </c>
      <c r="I84" s="50"/>
      <c r="J84" s="31">
        <f t="shared" si="25"/>
        <v>1927.8</v>
      </c>
      <c r="K84" s="50"/>
      <c r="L84" s="31">
        <f t="shared" si="29"/>
        <v>2352.8000000000002</v>
      </c>
      <c r="M84" s="51"/>
      <c r="N84" s="31">
        <f t="shared" si="30"/>
        <v>3277.6</v>
      </c>
      <c r="O84" s="64"/>
      <c r="P84" s="31">
        <f t="shared" si="31"/>
        <v>4144.6000000000004</v>
      </c>
      <c r="Q84" s="64"/>
    </row>
    <row r="85" spans="1:17" x14ac:dyDescent="0.2">
      <c r="A85" s="17">
        <v>3600</v>
      </c>
      <c r="B85" s="31">
        <f t="shared" si="26"/>
        <v>694.8</v>
      </c>
      <c r="C85" s="50"/>
      <c r="D85" s="31">
        <f t="shared" si="27"/>
        <v>1094.4000000000001</v>
      </c>
      <c r="E85" s="60"/>
      <c r="F85" s="31">
        <f t="shared" si="28"/>
        <v>1396.8</v>
      </c>
      <c r="G85" s="50"/>
      <c r="H85" s="31">
        <f t="shared" si="24"/>
        <v>1576.8</v>
      </c>
      <c r="I85" s="50"/>
      <c r="J85" s="31">
        <f t="shared" si="25"/>
        <v>2041.2</v>
      </c>
      <c r="K85" s="50"/>
      <c r="L85" s="31">
        <f t="shared" si="29"/>
        <v>2491.1999999999998</v>
      </c>
      <c r="M85" s="51"/>
      <c r="N85" s="31">
        <f t="shared" si="30"/>
        <v>3470.4</v>
      </c>
      <c r="O85" s="64"/>
      <c r="P85" s="31">
        <f t="shared" si="31"/>
        <v>4388.3999999999996</v>
      </c>
      <c r="Q85" s="64"/>
    </row>
    <row r="86" spans="1:17" x14ac:dyDescent="0.2">
      <c r="A86" s="17">
        <v>4000</v>
      </c>
      <c r="B86" s="31">
        <f t="shared" si="26"/>
        <v>772</v>
      </c>
      <c r="C86" s="50"/>
      <c r="D86" s="31">
        <f t="shared" si="27"/>
        <v>1216</v>
      </c>
      <c r="E86" s="60"/>
      <c r="F86" s="31">
        <f t="shared" si="28"/>
        <v>1552</v>
      </c>
      <c r="G86" s="50"/>
      <c r="H86" s="31">
        <f t="shared" si="24"/>
        <v>1752</v>
      </c>
      <c r="I86" s="50"/>
      <c r="J86" s="31">
        <f t="shared" si="25"/>
        <v>2268</v>
      </c>
      <c r="K86" s="50"/>
      <c r="L86" s="31">
        <f t="shared" si="29"/>
        <v>2768</v>
      </c>
      <c r="M86" s="51"/>
      <c r="N86" s="31">
        <f t="shared" si="30"/>
        <v>3856</v>
      </c>
      <c r="O86" s="64"/>
      <c r="P86" s="31">
        <f t="shared" si="31"/>
        <v>4876</v>
      </c>
      <c r="Q86" s="64"/>
    </row>
    <row r="87" spans="1:17" x14ac:dyDescent="0.2">
      <c r="A87" s="17">
        <v>4200</v>
      </c>
      <c r="B87" s="31">
        <f t="shared" si="26"/>
        <v>810.6</v>
      </c>
      <c r="C87" s="50"/>
      <c r="D87" s="31">
        <f t="shared" si="27"/>
        <v>1276.8</v>
      </c>
      <c r="E87" s="60"/>
      <c r="F87" s="31">
        <f t="shared" si="28"/>
        <v>1629.6</v>
      </c>
      <c r="G87" s="50"/>
      <c r="H87" s="31">
        <f t="shared" si="24"/>
        <v>1839.6</v>
      </c>
      <c r="I87" s="50"/>
      <c r="J87" s="31">
        <f t="shared" si="25"/>
        <v>2381.4</v>
      </c>
      <c r="K87" s="50"/>
      <c r="L87" s="31">
        <f t="shared" si="29"/>
        <v>2906.4</v>
      </c>
      <c r="M87" s="51"/>
      <c r="N87" s="31">
        <f t="shared" si="30"/>
        <v>4048.8</v>
      </c>
      <c r="O87" s="64"/>
      <c r="P87" s="31">
        <f t="shared" si="31"/>
        <v>5119.8</v>
      </c>
      <c r="Q87" s="64"/>
    </row>
    <row r="88" spans="1:17" x14ac:dyDescent="0.2">
      <c r="A88" s="17">
        <v>4400</v>
      </c>
      <c r="B88" s="31">
        <f t="shared" si="26"/>
        <v>849.2</v>
      </c>
      <c r="C88" s="50"/>
      <c r="D88" s="31">
        <f t="shared" si="27"/>
        <v>1337.6</v>
      </c>
      <c r="E88" s="60"/>
      <c r="F88" s="31">
        <f t="shared" si="28"/>
        <v>1707.2</v>
      </c>
      <c r="G88" s="50"/>
      <c r="H88" s="31">
        <f t="shared" si="24"/>
        <v>1927.2</v>
      </c>
      <c r="I88" s="50"/>
      <c r="J88" s="31">
        <f t="shared" si="25"/>
        <v>2494.8000000000002</v>
      </c>
      <c r="K88" s="50"/>
      <c r="L88" s="31">
        <f t="shared" si="29"/>
        <v>3044.8</v>
      </c>
      <c r="M88" s="51"/>
      <c r="N88" s="31">
        <f t="shared" si="30"/>
        <v>4241.6000000000004</v>
      </c>
      <c r="O88" s="64"/>
      <c r="P88" s="31">
        <f t="shared" si="31"/>
        <v>5363.6</v>
      </c>
      <c r="Q88" s="64"/>
    </row>
    <row r="89" spans="1:17" x14ac:dyDescent="0.2">
      <c r="A89" s="17">
        <v>4600</v>
      </c>
      <c r="B89" s="31">
        <f t="shared" si="26"/>
        <v>887.8</v>
      </c>
      <c r="C89" s="50"/>
      <c r="D89" s="31">
        <f t="shared" si="27"/>
        <v>1398.4</v>
      </c>
      <c r="E89" s="60"/>
      <c r="F89" s="31">
        <f t="shared" si="28"/>
        <v>1784.8</v>
      </c>
      <c r="G89" s="50"/>
      <c r="H89" s="31">
        <f t="shared" si="24"/>
        <v>2014.8</v>
      </c>
      <c r="I89" s="50"/>
      <c r="J89" s="31">
        <f t="shared" si="25"/>
        <v>2608.1999999999998</v>
      </c>
      <c r="K89" s="50"/>
      <c r="L89" s="31">
        <f t="shared" si="29"/>
        <v>3183.2</v>
      </c>
      <c r="M89" s="51"/>
      <c r="N89" s="31">
        <f t="shared" si="30"/>
        <v>4434.3999999999996</v>
      </c>
      <c r="O89" s="64"/>
      <c r="P89" s="31">
        <f t="shared" si="31"/>
        <v>5607.4</v>
      </c>
      <c r="Q89" s="64"/>
    </row>
    <row r="90" spans="1:17" x14ac:dyDescent="0.2">
      <c r="A90" s="17">
        <v>4800</v>
      </c>
      <c r="B90" s="31">
        <f t="shared" si="26"/>
        <v>926.4</v>
      </c>
      <c r="C90" s="50"/>
      <c r="D90" s="31">
        <f t="shared" si="27"/>
        <v>1459.2</v>
      </c>
      <c r="E90" s="60"/>
      <c r="F90" s="31">
        <f t="shared" si="28"/>
        <v>1862.4</v>
      </c>
      <c r="G90" s="50"/>
      <c r="H90" s="31">
        <f t="shared" si="24"/>
        <v>2102.4</v>
      </c>
      <c r="I90" s="50"/>
      <c r="J90" s="31">
        <f t="shared" si="25"/>
        <v>2721.6</v>
      </c>
      <c r="K90" s="50"/>
      <c r="L90" s="31">
        <f t="shared" si="29"/>
        <v>3321.6</v>
      </c>
      <c r="M90" s="51"/>
      <c r="N90" s="31">
        <f t="shared" si="30"/>
        <v>4627.2</v>
      </c>
      <c r="O90" s="64"/>
      <c r="P90" s="31">
        <f t="shared" si="31"/>
        <v>5851.2</v>
      </c>
      <c r="Q90" s="64"/>
    </row>
    <row r="91" spans="1:17" x14ac:dyDescent="0.2">
      <c r="A91" s="17">
        <v>5000</v>
      </c>
      <c r="B91" s="31">
        <f t="shared" si="26"/>
        <v>965</v>
      </c>
      <c r="C91" s="50"/>
      <c r="D91" s="31">
        <f t="shared" si="27"/>
        <v>1520</v>
      </c>
      <c r="E91" s="60"/>
      <c r="F91" s="31">
        <f t="shared" si="28"/>
        <v>1940</v>
      </c>
      <c r="G91" s="50"/>
      <c r="H91" s="31">
        <f t="shared" si="24"/>
        <v>2190</v>
      </c>
      <c r="I91" s="50"/>
      <c r="J91" s="31">
        <f t="shared" si="25"/>
        <v>2835</v>
      </c>
      <c r="K91" s="50"/>
      <c r="L91" s="31">
        <f t="shared" si="29"/>
        <v>3460</v>
      </c>
      <c r="M91" s="51"/>
      <c r="N91" s="31">
        <f t="shared" si="30"/>
        <v>4820</v>
      </c>
      <c r="O91" s="64"/>
      <c r="P91" s="31">
        <f t="shared" si="31"/>
        <v>6095</v>
      </c>
      <c r="Q91" s="64"/>
    </row>
    <row r="92" spans="1:17" x14ac:dyDescent="0.2">
      <c r="A92" s="17">
        <v>5200</v>
      </c>
      <c r="B92" s="31">
        <f t="shared" si="26"/>
        <v>1003.6</v>
      </c>
      <c r="C92" s="50"/>
      <c r="D92" s="31">
        <f t="shared" si="27"/>
        <v>1580.8</v>
      </c>
      <c r="E92" s="60"/>
      <c r="F92" s="31">
        <f t="shared" si="28"/>
        <v>2017.6</v>
      </c>
      <c r="G92" s="50"/>
      <c r="H92" s="31">
        <f t="shared" si="24"/>
        <v>2277.6</v>
      </c>
      <c r="I92" s="50"/>
      <c r="J92" s="31">
        <f t="shared" si="25"/>
        <v>2948.4</v>
      </c>
      <c r="K92" s="50"/>
      <c r="L92" s="31">
        <f t="shared" si="29"/>
        <v>3598.4</v>
      </c>
      <c r="M92" s="51"/>
      <c r="N92" s="31">
        <f t="shared" si="30"/>
        <v>5012.8</v>
      </c>
      <c r="O92" s="64"/>
      <c r="P92" s="31">
        <f t="shared" si="31"/>
        <v>6338.8</v>
      </c>
      <c r="Q92" s="64"/>
    </row>
    <row r="93" spans="1:17" x14ac:dyDescent="0.2">
      <c r="A93" s="17">
        <v>5400</v>
      </c>
      <c r="B93" s="31">
        <f t="shared" si="26"/>
        <v>1042.2</v>
      </c>
      <c r="C93" s="50"/>
      <c r="D93" s="31">
        <f t="shared" si="27"/>
        <v>1641.6</v>
      </c>
      <c r="E93" s="60"/>
      <c r="F93" s="31">
        <f t="shared" si="28"/>
        <v>2095.1999999999998</v>
      </c>
      <c r="G93" s="50"/>
      <c r="H93" s="31">
        <f t="shared" si="24"/>
        <v>2365.1999999999998</v>
      </c>
      <c r="I93" s="50"/>
      <c r="J93" s="31">
        <f t="shared" si="25"/>
        <v>3061.8</v>
      </c>
      <c r="K93" s="50"/>
      <c r="L93" s="31">
        <f t="shared" si="29"/>
        <v>3736.8</v>
      </c>
      <c r="M93" s="51"/>
      <c r="N93" s="31">
        <f t="shared" si="30"/>
        <v>5205.6000000000004</v>
      </c>
      <c r="O93" s="64"/>
      <c r="P93" s="31">
        <f t="shared" si="31"/>
        <v>6582.6</v>
      </c>
      <c r="Q93" s="64"/>
    </row>
    <row r="94" spans="1:17" x14ac:dyDescent="0.2">
      <c r="A94" s="17">
        <v>5600</v>
      </c>
      <c r="B94" s="31">
        <f t="shared" si="26"/>
        <v>1080.8</v>
      </c>
      <c r="C94" s="50"/>
      <c r="D94" s="31">
        <f t="shared" si="27"/>
        <v>1702.4</v>
      </c>
      <c r="E94" s="60"/>
      <c r="F94" s="31">
        <f t="shared" si="28"/>
        <v>2172.8000000000002</v>
      </c>
      <c r="G94" s="50"/>
      <c r="H94" s="31">
        <f t="shared" si="24"/>
        <v>2452.8000000000002</v>
      </c>
      <c r="I94" s="50"/>
      <c r="J94" s="31">
        <f t="shared" si="25"/>
        <v>3175.2</v>
      </c>
      <c r="K94" s="50"/>
      <c r="L94" s="31">
        <f t="shared" si="29"/>
        <v>3875.2</v>
      </c>
      <c r="M94" s="51"/>
      <c r="N94" s="31">
        <f t="shared" si="30"/>
        <v>5398.4</v>
      </c>
      <c r="O94" s="64"/>
      <c r="P94" s="31">
        <f t="shared" si="31"/>
        <v>6826.4</v>
      </c>
      <c r="Q94" s="64"/>
    </row>
    <row r="95" spans="1:17" x14ac:dyDescent="0.2">
      <c r="A95" s="17">
        <v>5800</v>
      </c>
      <c r="B95" s="31">
        <f t="shared" si="26"/>
        <v>1119.4000000000001</v>
      </c>
      <c r="C95" s="50"/>
      <c r="D95" s="31">
        <f t="shared" si="27"/>
        <v>1763.2</v>
      </c>
      <c r="E95" s="60"/>
      <c r="F95" s="31">
        <f t="shared" si="28"/>
        <v>2250.4</v>
      </c>
      <c r="G95" s="50"/>
      <c r="H95" s="31">
        <f t="shared" si="24"/>
        <v>2540.4</v>
      </c>
      <c r="I95" s="50"/>
      <c r="J95" s="31">
        <f t="shared" si="25"/>
        <v>3288.6</v>
      </c>
      <c r="K95" s="50"/>
      <c r="L95" s="31">
        <f t="shared" si="29"/>
        <v>4013.6</v>
      </c>
      <c r="M95" s="51"/>
      <c r="N95" s="31">
        <f t="shared" si="30"/>
        <v>5591.2</v>
      </c>
      <c r="O95" s="64"/>
      <c r="P95" s="31">
        <f t="shared" si="31"/>
        <v>7070.2</v>
      </c>
      <c r="Q95" s="64"/>
    </row>
    <row r="96" spans="1:17" x14ac:dyDescent="0.2">
      <c r="A96" s="17">
        <v>6000</v>
      </c>
      <c r="B96" s="31">
        <f t="shared" si="26"/>
        <v>1158</v>
      </c>
      <c r="C96" s="50"/>
      <c r="D96" s="31">
        <f t="shared" si="27"/>
        <v>1824</v>
      </c>
      <c r="E96" s="60"/>
      <c r="F96" s="31">
        <f t="shared" si="28"/>
        <v>2328</v>
      </c>
      <c r="G96" s="50"/>
      <c r="H96" s="31">
        <f t="shared" si="24"/>
        <v>2628</v>
      </c>
      <c r="I96" s="50"/>
      <c r="J96" s="31">
        <f t="shared" si="25"/>
        <v>3402</v>
      </c>
      <c r="K96" s="50"/>
      <c r="L96" s="31">
        <f t="shared" si="29"/>
        <v>4152</v>
      </c>
      <c r="M96" s="51"/>
      <c r="N96" s="31">
        <f t="shared" si="30"/>
        <v>5784</v>
      </c>
      <c r="O96" s="64"/>
      <c r="P96" s="31">
        <f t="shared" si="31"/>
        <v>7314</v>
      </c>
      <c r="Q96" s="64"/>
    </row>
    <row r="97" spans="1:18" x14ac:dyDescent="0.2">
      <c r="A97" s="40"/>
      <c r="B97" s="1"/>
      <c r="D97" s="1"/>
      <c r="F97" s="1"/>
      <c r="H97" s="1"/>
      <c r="J97" s="1"/>
      <c r="L97" s="1"/>
    </row>
    <row r="98" spans="1:18" ht="20.25" x14ac:dyDescent="0.3">
      <c r="A98" s="105" t="s">
        <v>15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1:18" x14ac:dyDescent="0.2">
      <c r="A99" s="27"/>
      <c r="B99" s="100">
        <v>10</v>
      </c>
      <c r="C99" s="101"/>
      <c r="D99" s="100">
        <v>11</v>
      </c>
      <c r="E99" s="101"/>
      <c r="F99" s="100">
        <v>20</v>
      </c>
      <c r="G99" s="101"/>
      <c r="H99" s="100">
        <v>21</v>
      </c>
      <c r="I99" s="101"/>
      <c r="J99" s="102">
        <v>22</v>
      </c>
      <c r="K99" s="101"/>
      <c r="L99" s="98">
        <v>32</v>
      </c>
      <c r="M99" s="98"/>
      <c r="N99" s="99">
        <v>43</v>
      </c>
      <c r="O99" s="99"/>
      <c r="P99" s="98">
        <v>54</v>
      </c>
      <c r="Q99" s="98"/>
    </row>
    <row r="100" spans="1:18" x14ac:dyDescent="0.2">
      <c r="A100" s="28" t="s">
        <v>5</v>
      </c>
      <c r="B100" s="29" t="s">
        <v>11</v>
      </c>
      <c r="C100" s="49" t="s">
        <v>12</v>
      </c>
      <c r="D100" s="29" t="s">
        <v>11</v>
      </c>
      <c r="E100" s="59" t="s">
        <v>12</v>
      </c>
      <c r="F100" s="29" t="s">
        <v>11</v>
      </c>
      <c r="G100" s="49" t="s">
        <v>12</v>
      </c>
      <c r="H100" s="29" t="s">
        <v>11</v>
      </c>
      <c r="I100" s="49" t="s">
        <v>12</v>
      </c>
      <c r="J100" s="29" t="s">
        <v>11</v>
      </c>
      <c r="K100" s="49" t="s">
        <v>12</v>
      </c>
      <c r="L100" s="29" t="s">
        <v>11</v>
      </c>
      <c r="M100" s="49" t="s">
        <v>12</v>
      </c>
      <c r="N100" s="29" t="s">
        <v>11</v>
      </c>
      <c r="O100" s="49" t="s">
        <v>12</v>
      </c>
      <c r="P100" s="29" t="s">
        <v>11</v>
      </c>
      <c r="Q100" s="49" t="s">
        <v>12</v>
      </c>
    </row>
    <row r="101" spans="1:18" x14ac:dyDescent="0.2">
      <c r="A101" s="16">
        <v>400</v>
      </c>
      <c r="B101" s="31">
        <f t="shared" ref="B101:B106" si="32">$B$107*$A101/1000</f>
        <v>104.8</v>
      </c>
      <c r="C101" s="50"/>
      <c r="D101" s="31">
        <f t="shared" ref="D101:D106" si="33">$D$107*$A101/1000</f>
        <v>152.80000000000001</v>
      </c>
      <c r="E101" s="60"/>
      <c r="F101" s="31">
        <f t="shared" ref="F101:F106" si="34">$F$107*$A101/1000</f>
        <v>199.2</v>
      </c>
      <c r="G101" s="50"/>
      <c r="H101" s="31">
        <f t="shared" ref="H101:H106" si="35">$H$107*$A101/1000</f>
        <v>227.2</v>
      </c>
      <c r="I101" s="50"/>
      <c r="J101" s="31">
        <f t="shared" ref="J101:J106" si="36">$J$107*$A101/1000</f>
        <v>288.8</v>
      </c>
      <c r="K101" s="50"/>
      <c r="L101" s="31">
        <f t="shared" ref="L101:L106" si="37">$L$107*$A101/1000</f>
        <v>344.8</v>
      </c>
      <c r="M101" s="50"/>
      <c r="N101" s="31">
        <f t="shared" ref="N101:N106" si="38">$N$107*$A101/1000</f>
        <v>484</v>
      </c>
      <c r="O101" s="50"/>
      <c r="P101" s="31">
        <f t="shared" ref="P101:P106" si="39">$P$107*$A101/1000</f>
        <v>653.6</v>
      </c>
      <c r="Q101" s="31"/>
      <c r="R101" s="38"/>
    </row>
    <row r="102" spans="1:18" x14ac:dyDescent="0.2">
      <c r="A102" s="17">
        <v>500</v>
      </c>
      <c r="B102" s="31">
        <f t="shared" si="32"/>
        <v>131</v>
      </c>
      <c r="C102" s="50"/>
      <c r="D102" s="31">
        <f t="shared" si="33"/>
        <v>191</v>
      </c>
      <c r="E102" s="60"/>
      <c r="F102" s="31">
        <f t="shared" si="34"/>
        <v>249</v>
      </c>
      <c r="G102" s="50"/>
      <c r="H102" s="31">
        <f t="shared" si="35"/>
        <v>284</v>
      </c>
      <c r="I102" s="50"/>
      <c r="J102" s="31">
        <f t="shared" si="36"/>
        <v>361</v>
      </c>
      <c r="K102" s="50"/>
      <c r="L102" s="31">
        <f t="shared" si="37"/>
        <v>431</v>
      </c>
      <c r="M102" s="51"/>
      <c r="N102" s="31">
        <f t="shared" si="38"/>
        <v>605</v>
      </c>
      <c r="O102" s="64"/>
      <c r="P102" s="31">
        <f t="shared" si="39"/>
        <v>817</v>
      </c>
      <c r="Q102" s="64"/>
      <c r="R102" s="38"/>
    </row>
    <row r="103" spans="1:18" x14ac:dyDescent="0.2">
      <c r="A103" s="17">
        <v>600</v>
      </c>
      <c r="B103" s="31">
        <f t="shared" si="32"/>
        <v>157.19999999999999</v>
      </c>
      <c r="C103" s="50"/>
      <c r="D103" s="31">
        <f t="shared" si="33"/>
        <v>229.2</v>
      </c>
      <c r="E103" s="60"/>
      <c r="F103" s="31">
        <f t="shared" si="34"/>
        <v>298.8</v>
      </c>
      <c r="G103" s="50"/>
      <c r="H103" s="31">
        <f t="shared" si="35"/>
        <v>340.8</v>
      </c>
      <c r="I103" s="50"/>
      <c r="J103" s="31">
        <f t="shared" si="36"/>
        <v>433.2</v>
      </c>
      <c r="K103" s="50"/>
      <c r="L103" s="31">
        <f t="shared" si="37"/>
        <v>517.20000000000005</v>
      </c>
      <c r="M103" s="51"/>
      <c r="N103" s="31">
        <f t="shared" si="38"/>
        <v>726</v>
      </c>
      <c r="O103" s="64"/>
      <c r="P103" s="31">
        <f t="shared" si="39"/>
        <v>980.4</v>
      </c>
      <c r="Q103" s="64"/>
      <c r="R103" s="38"/>
    </row>
    <row r="104" spans="1:18" x14ac:dyDescent="0.2">
      <c r="A104" s="17">
        <v>700</v>
      </c>
      <c r="B104" s="31">
        <f t="shared" si="32"/>
        <v>183.4</v>
      </c>
      <c r="C104" s="50"/>
      <c r="D104" s="31">
        <f t="shared" si="33"/>
        <v>267.39999999999998</v>
      </c>
      <c r="E104" s="60"/>
      <c r="F104" s="31">
        <f t="shared" si="34"/>
        <v>348.6</v>
      </c>
      <c r="G104" s="50"/>
      <c r="H104" s="31">
        <f t="shared" si="35"/>
        <v>397.6</v>
      </c>
      <c r="I104" s="50"/>
      <c r="J104" s="31">
        <f t="shared" si="36"/>
        <v>505.4</v>
      </c>
      <c r="K104" s="50"/>
      <c r="L104" s="31">
        <f t="shared" si="37"/>
        <v>603.4</v>
      </c>
      <c r="M104" s="51"/>
      <c r="N104" s="31">
        <f t="shared" si="38"/>
        <v>847</v>
      </c>
      <c r="O104" s="64"/>
      <c r="P104" s="31">
        <f t="shared" si="39"/>
        <v>1143.8</v>
      </c>
      <c r="Q104" s="64"/>
      <c r="R104" s="38"/>
    </row>
    <row r="105" spans="1:18" x14ac:dyDescent="0.2">
      <c r="A105" s="17">
        <v>800</v>
      </c>
      <c r="B105" s="31">
        <f t="shared" si="32"/>
        <v>209.6</v>
      </c>
      <c r="C105" s="50"/>
      <c r="D105" s="31">
        <f t="shared" si="33"/>
        <v>305.60000000000002</v>
      </c>
      <c r="E105" s="60"/>
      <c r="F105" s="31">
        <f t="shared" si="34"/>
        <v>398.4</v>
      </c>
      <c r="G105" s="50"/>
      <c r="H105" s="31">
        <f t="shared" si="35"/>
        <v>454.4</v>
      </c>
      <c r="I105" s="50"/>
      <c r="J105" s="31">
        <f t="shared" si="36"/>
        <v>577.6</v>
      </c>
      <c r="K105" s="50"/>
      <c r="L105" s="31">
        <f t="shared" si="37"/>
        <v>689.6</v>
      </c>
      <c r="M105" s="51"/>
      <c r="N105" s="31">
        <f t="shared" si="38"/>
        <v>968</v>
      </c>
      <c r="O105" s="64"/>
      <c r="P105" s="31">
        <f t="shared" si="39"/>
        <v>1307.2</v>
      </c>
      <c r="Q105" s="64"/>
      <c r="R105" s="38"/>
    </row>
    <row r="106" spans="1:18" x14ac:dyDescent="0.2">
      <c r="A106" s="17">
        <v>900</v>
      </c>
      <c r="B106" s="31">
        <f t="shared" si="32"/>
        <v>235.8</v>
      </c>
      <c r="C106" s="50"/>
      <c r="D106" s="31">
        <f t="shared" si="33"/>
        <v>343.8</v>
      </c>
      <c r="E106" s="60"/>
      <c r="F106" s="31">
        <f t="shared" si="34"/>
        <v>448.2</v>
      </c>
      <c r="G106" s="50"/>
      <c r="H106" s="31">
        <f t="shared" si="35"/>
        <v>511.2</v>
      </c>
      <c r="I106" s="50"/>
      <c r="J106" s="31">
        <f t="shared" si="36"/>
        <v>649.79999999999995</v>
      </c>
      <c r="K106" s="50"/>
      <c r="L106" s="31">
        <f t="shared" si="37"/>
        <v>775.8</v>
      </c>
      <c r="M106" s="52"/>
      <c r="N106" s="31">
        <f t="shared" si="38"/>
        <v>1089</v>
      </c>
      <c r="O106" s="65"/>
      <c r="P106" s="31">
        <f t="shared" si="39"/>
        <v>1470.6</v>
      </c>
      <c r="Q106" s="52"/>
      <c r="R106" s="38"/>
    </row>
    <row r="107" spans="1:18" x14ac:dyDescent="0.2">
      <c r="A107" s="17">
        <v>1000</v>
      </c>
      <c r="B107" s="35">
        <v>262</v>
      </c>
      <c r="C107" s="56">
        <v>1.1800999999999999</v>
      </c>
      <c r="D107" s="35">
        <v>382</v>
      </c>
      <c r="E107" s="61">
        <v>1.1926000000000001</v>
      </c>
      <c r="F107" s="35">
        <v>498</v>
      </c>
      <c r="G107" s="56">
        <v>1.2113</v>
      </c>
      <c r="H107" s="35">
        <v>568</v>
      </c>
      <c r="I107" s="56">
        <v>1.2403</v>
      </c>
      <c r="J107" s="35">
        <v>722</v>
      </c>
      <c r="K107" s="56">
        <v>1.2422</v>
      </c>
      <c r="L107" s="35">
        <v>862</v>
      </c>
      <c r="M107" s="53">
        <v>1.2755000000000001</v>
      </c>
      <c r="N107" s="35">
        <v>1210</v>
      </c>
      <c r="O107" s="66">
        <v>1.2862</v>
      </c>
      <c r="P107" s="35">
        <v>1634</v>
      </c>
      <c r="Q107" s="66">
        <v>1.2888999999999999</v>
      </c>
      <c r="R107" s="38"/>
    </row>
    <row r="108" spans="1:18" x14ac:dyDescent="0.2">
      <c r="A108" s="17">
        <v>1100</v>
      </c>
      <c r="B108" s="31">
        <f>$B$107*$A108/1000</f>
        <v>288.2</v>
      </c>
      <c r="C108" s="50"/>
      <c r="D108" s="31">
        <f>$D$107*$A108/1000</f>
        <v>420.2</v>
      </c>
      <c r="E108" s="60"/>
      <c r="F108" s="31">
        <f>$F$107*$A108/1000</f>
        <v>547.79999999999995</v>
      </c>
      <c r="G108" s="50"/>
      <c r="H108" s="31">
        <f t="shared" ref="H108:H142" si="40">$H$107*$A108/1000</f>
        <v>624.79999999999995</v>
      </c>
      <c r="I108" s="50"/>
      <c r="J108" s="31">
        <f t="shared" ref="J108:J142" si="41">$J$107*$A108/1000</f>
        <v>794.2</v>
      </c>
      <c r="K108" s="50"/>
      <c r="L108" s="31">
        <f>$L$107*$A108/1000</f>
        <v>948.2</v>
      </c>
      <c r="M108" s="51"/>
      <c r="N108" s="31">
        <f>$N$107*$A108/1000</f>
        <v>1331</v>
      </c>
      <c r="O108" s="51"/>
      <c r="P108" s="31">
        <f>$P$107*$A108/1000</f>
        <v>1797.4</v>
      </c>
      <c r="Q108" s="51"/>
      <c r="R108" s="38"/>
    </row>
    <row r="109" spans="1:18" x14ac:dyDescent="0.2">
      <c r="A109" s="17">
        <v>1200</v>
      </c>
      <c r="B109" s="31">
        <f t="shared" ref="B109:B142" si="42">$B$107*$A109/1000</f>
        <v>314.39999999999998</v>
      </c>
      <c r="C109" s="50"/>
      <c r="D109" s="31">
        <f t="shared" ref="D109:D142" si="43">$D$107*$A109/1000</f>
        <v>458.4</v>
      </c>
      <c r="E109" s="60"/>
      <c r="F109" s="31">
        <f t="shared" ref="F109:F142" si="44">$F$107*$A109/1000</f>
        <v>597.6</v>
      </c>
      <c r="G109" s="50"/>
      <c r="H109" s="31">
        <f t="shared" si="40"/>
        <v>681.6</v>
      </c>
      <c r="I109" s="50"/>
      <c r="J109" s="31">
        <f t="shared" si="41"/>
        <v>866.4</v>
      </c>
      <c r="K109" s="50"/>
      <c r="L109" s="31">
        <f t="shared" ref="L109:L142" si="45">$L$107*$A109/1000</f>
        <v>1034.4000000000001</v>
      </c>
      <c r="M109" s="51"/>
      <c r="N109" s="31">
        <f t="shared" ref="N109:N142" si="46">$N$107*$A109/1000</f>
        <v>1452</v>
      </c>
      <c r="O109" s="51"/>
      <c r="P109" s="31">
        <f t="shared" ref="P109:P142" si="47">$P$107*$A109/1000</f>
        <v>1960.8</v>
      </c>
      <c r="Q109" s="51"/>
      <c r="R109" s="38"/>
    </row>
    <row r="110" spans="1:18" x14ac:dyDescent="0.2">
      <c r="A110" s="17">
        <v>1300</v>
      </c>
      <c r="B110" s="31">
        <f t="shared" si="42"/>
        <v>340.6</v>
      </c>
      <c r="C110" s="50"/>
      <c r="D110" s="31">
        <f t="shared" si="43"/>
        <v>496.6</v>
      </c>
      <c r="E110" s="60"/>
      <c r="F110" s="31">
        <f t="shared" si="44"/>
        <v>647.4</v>
      </c>
      <c r="G110" s="50"/>
      <c r="H110" s="31">
        <f t="shared" si="40"/>
        <v>738.4</v>
      </c>
      <c r="I110" s="50"/>
      <c r="J110" s="31">
        <f t="shared" si="41"/>
        <v>938.6</v>
      </c>
      <c r="K110" s="50"/>
      <c r="L110" s="31">
        <f t="shared" si="45"/>
        <v>1120.5999999999999</v>
      </c>
      <c r="M110" s="51"/>
      <c r="N110" s="31">
        <f t="shared" si="46"/>
        <v>1573</v>
      </c>
      <c r="O110" s="64"/>
      <c r="P110" s="31">
        <f t="shared" si="47"/>
        <v>2124.1999999999998</v>
      </c>
      <c r="Q110" s="64"/>
      <c r="R110" s="38"/>
    </row>
    <row r="111" spans="1:18" x14ac:dyDescent="0.2">
      <c r="A111" s="17">
        <v>1400</v>
      </c>
      <c r="B111" s="31">
        <f t="shared" si="42"/>
        <v>366.8</v>
      </c>
      <c r="C111" s="50"/>
      <c r="D111" s="31">
        <f t="shared" si="43"/>
        <v>534.79999999999995</v>
      </c>
      <c r="E111" s="60"/>
      <c r="F111" s="31">
        <f t="shared" si="44"/>
        <v>697.2</v>
      </c>
      <c r="G111" s="50"/>
      <c r="H111" s="31">
        <f t="shared" si="40"/>
        <v>795.2</v>
      </c>
      <c r="I111" s="50"/>
      <c r="J111" s="31">
        <f t="shared" si="41"/>
        <v>1010.8</v>
      </c>
      <c r="K111" s="50"/>
      <c r="L111" s="31">
        <f t="shared" si="45"/>
        <v>1206.8</v>
      </c>
      <c r="M111" s="51"/>
      <c r="N111" s="31">
        <f t="shared" si="46"/>
        <v>1694</v>
      </c>
      <c r="O111" s="64"/>
      <c r="P111" s="31">
        <f t="shared" si="47"/>
        <v>2287.6</v>
      </c>
      <c r="Q111" s="64"/>
      <c r="R111" s="38"/>
    </row>
    <row r="112" spans="1:18" x14ac:dyDescent="0.2">
      <c r="A112" s="17">
        <v>1500</v>
      </c>
      <c r="B112" s="31">
        <f t="shared" si="42"/>
        <v>393</v>
      </c>
      <c r="C112" s="50"/>
      <c r="D112" s="31">
        <f t="shared" si="43"/>
        <v>573</v>
      </c>
      <c r="E112" s="60"/>
      <c r="F112" s="31">
        <f t="shared" si="44"/>
        <v>747</v>
      </c>
      <c r="G112" s="50"/>
      <c r="H112" s="31">
        <f t="shared" si="40"/>
        <v>852</v>
      </c>
      <c r="I112" s="50"/>
      <c r="J112" s="31">
        <f t="shared" si="41"/>
        <v>1083</v>
      </c>
      <c r="K112" s="50"/>
      <c r="L112" s="31">
        <f t="shared" si="45"/>
        <v>1293</v>
      </c>
      <c r="M112" s="51"/>
      <c r="N112" s="31">
        <f t="shared" si="46"/>
        <v>1815</v>
      </c>
      <c r="O112" s="64"/>
      <c r="P112" s="31">
        <f t="shared" si="47"/>
        <v>2451</v>
      </c>
      <c r="Q112" s="64"/>
      <c r="R112" s="38"/>
    </row>
    <row r="113" spans="1:17" x14ac:dyDescent="0.2">
      <c r="A113" s="17">
        <v>1600</v>
      </c>
      <c r="B113" s="31">
        <f t="shared" si="42"/>
        <v>419.2</v>
      </c>
      <c r="C113" s="50"/>
      <c r="D113" s="31">
        <f t="shared" si="43"/>
        <v>611.20000000000005</v>
      </c>
      <c r="E113" s="60"/>
      <c r="F113" s="31">
        <f t="shared" si="44"/>
        <v>796.8</v>
      </c>
      <c r="G113" s="50"/>
      <c r="H113" s="31">
        <f t="shared" si="40"/>
        <v>908.8</v>
      </c>
      <c r="I113" s="50"/>
      <c r="J113" s="31">
        <f t="shared" si="41"/>
        <v>1155.2</v>
      </c>
      <c r="K113" s="50"/>
      <c r="L113" s="31">
        <f t="shared" si="45"/>
        <v>1379.2</v>
      </c>
      <c r="M113" s="51"/>
      <c r="N113" s="31">
        <f t="shared" si="46"/>
        <v>1936</v>
      </c>
      <c r="O113" s="64"/>
      <c r="P113" s="31">
        <f t="shared" si="47"/>
        <v>2614.4</v>
      </c>
      <c r="Q113" s="64"/>
    </row>
    <row r="114" spans="1:17" x14ac:dyDescent="0.2">
      <c r="A114" s="17">
        <v>1700</v>
      </c>
      <c r="B114" s="31">
        <f t="shared" si="42"/>
        <v>445.4</v>
      </c>
      <c r="C114" s="50"/>
      <c r="D114" s="31">
        <f t="shared" si="43"/>
        <v>649.4</v>
      </c>
      <c r="E114" s="60"/>
      <c r="F114" s="31">
        <f t="shared" si="44"/>
        <v>846.6</v>
      </c>
      <c r="G114" s="50"/>
      <c r="H114" s="31">
        <f t="shared" si="40"/>
        <v>965.6</v>
      </c>
      <c r="I114" s="50"/>
      <c r="J114" s="31">
        <f t="shared" si="41"/>
        <v>1227.4000000000001</v>
      </c>
      <c r="K114" s="50"/>
      <c r="L114" s="31">
        <f t="shared" si="45"/>
        <v>1465.4</v>
      </c>
      <c r="M114" s="51"/>
      <c r="N114" s="31">
        <f t="shared" si="46"/>
        <v>2057</v>
      </c>
      <c r="O114" s="64"/>
      <c r="P114" s="31">
        <f t="shared" si="47"/>
        <v>2777.8</v>
      </c>
      <c r="Q114" s="64"/>
    </row>
    <row r="115" spans="1:17" x14ac:dyDescent="0.2">
      <c r="A115" s="17">
        <v>1800</v>
      </c>
      <c r="B115" s="31">
        <f t="shared" si="42"/>
        <v>471.6</v>
      </c>
      <c r="C115" s="50"/>
      <c r="D115" s="31">
        <f t="shared" si="43"/>
        <v>687.6</v>
      </c>
      <c r="E115" s="60"/>
      <c r="F115" s="31">
        <f t="shared" si="44"/>
        <v>896.4</v>
      </c>
      <c r="G115" s="50"/>
      <c r="H115" s="31">
        <f t="shared" si="40"/>
        <v>1022.4</v>
      </c>
      <c r="I115" s="50"/>
      <c r="J115" s="31">
        <f t="shared" si="41"/>
        <v>1299.5999999999999</v>
      </c>
      <c r="K115" s="50"/>
      <c r="L115" s="31">
        <f t="shared" si="45"/>
        <v>1551.6</v>
      </c>
      <c r="M115" s="51"/>
      <c r="N115" s="31">
        <f t="shared" si="46"/>
        <v>2178</v>
      </c>
      <c r="O115" s="64"/>
      <c r="P115" s="31">
        <f t="shared" si="47"/>
        <v>2941.2</v>
      </c>
      <c r="Q115" s="64"/>
    </row>
    <row r="116" spans="1:17" x14ac:dyDescent="0.2">
      <c r="A116" s="17">
        <v>1900</v>
      </c>
      <c r="B116" s="31">
        <f t="shared" si="42"/>
        <v>497.8</v>
      </c>
      <c r="C116" s="50"/>
      <c r="D116" s="31">
        <f t="shared" si="43"/>
        <v>725.8</v>
      </c>
      <c r="E116" s="60"/>
      <c r="F116" s="31">
        <f t="shared" si="44"/>
        <v>946.2</v>
      </c>
      <c r="G116" s="50"/>
      <c r="H116" s="31">
        <f t="shared" si="40"/>
        <v>1079.2</v>
      </c>
      <c r="I116" s="50"/>
      <c r="J116" s="31">
        <f t="shared" si="41"/>
        <v>1371.8</v>
      </c>
      <c r="K116" s="50"/>
      <c r="L116" s="31">
        <f t="shared" si="45"/>
        <v>1637.8</v>
      </c>
      <c r="M116" s="51"/>
      <c r="N116" s="31">
        <f t="shared" si="46"/>
        <v>2299</v>
      </c>
      <c r="O116" s="64"/>
      <c r="P116" s="31">
        <f t="shared" si="47"/>
        <v>3104.6</v>
      </c>
      <c r="Q116" s="64"/>
    </row>
    <row r="117" spans="1:17" x14ac:dyDescent="0.2">
      <c r="A117" s="17">
        <v>2000</v>
      </c>
      <c r="B117" s="31">
        <f t="shared" si="42"/>
        <v>524</v>
      </c>
      <c r="C117" s="50"/>
      <c r="D117" s="31">
        <f t="shared" si="43"/>
        <v>764</v>
      </c>
      <c r="E117" s="60"/>
      <c r="F117" s="31">
        <f t="shared" si="44"/>
        <v>996</v>
      </c>
      <c r="G117" s="50"/>
      <c r="H117" s="31">
        <f t="shared" si="40"/>
        <v>1136</v>
      </c>
      <c r="I117" s="50"/>
      <c r="J117" s="31">
        <f t="shared" si="41"/>
        <v>1444</v>
      </c>
      <c r="K117" s="50"/>
      <c r="L117" s="31">
        <f t="shared" si="45"/>
        <v>1724</v>
      </c>
      <c r="M117" s="51"/>
      <c r="N117" s="31">
        <f t="shared" si="46"/>
        <v>2420</v>
      </c>
      <c r="O117" s="64"/>
      <c r="P117" s="31">
        <f t="shared" si="47"/>
        <v>3268</v>
      </c>
      <c r="Q117" s="64"/>
    </row>
    <row r="118" spans="1:17" x14ac:dyDescent="0.2">
      <c r="A118" s="17">
        <v>2100</v>
      </c>
      <c r="B118" s="31">
        <f t="shared" si="42"/>
        <v>550.20000000000005</v>
      </c>
      <c r="C118" s="50"/>
      <c r="D118" s="31">
        <f t="shared" si="43"/>
        <v>802.2</v>
      </c>
      <c r="E118" s="60"/>
      <c r="F118" s="31">
        <f t="shared" si="44"/>
        <v>1045.8</v>
      </c>
      <c r="G118" s="50"/>
      <c r="H118" s="31">
        <f t="shared" si="40"/>
        <v>1192.8</v>
      </c>
      <c r="I118" s="50"/>
      <c r="J118" s="31">
        <f t="shared" si="41"/>
        <v>1516.2</v>
      </c>
      <c r="K118" s="50"/>
      <c r="L118" s="31">
        <f t="shared" si="45"/>
        <v>1810.2</v>
      </c>
      <c r="M118" s="51"/>
      <c r="N118" s="31">
        <f t="shared" si="46"/>
        <v>2541</v>
      </c>
      <c r="O118" s="64"/>
      <c r="P118" s="31">
        <f t="shared" si="47"/>
        <v>3431.4</v>
      </c>
      <c r="Q118" s="64"/>
    </row>
    <row r="119" spans="1:17" x14ac:dyDescent="0.2">
      <c r="A119" s="17">
        <v>2200</v>
      </c>
      <c r="B119" s="31">
        <f t="shared" si="42"/>
        <v>576.4</v>
      </c>
      <c r="C119" s="50"/>
      <c r="D119" s="31">
        <f t="shared" si="43"/>
        <v>840.4</v>
      </c>
      <c r="E119" s="60"/>
      <c r="F119" s="31">
        <f t="shared" si="44"/>
        <v>1095.5999999999999</v>
      </c>
      <c r="G119" s="50"/>
      <c r="H119" s="31">
        <f t="shared" si="40"/>
        <v>1249.5999999999999</v>
      </c>
      <c r="I119" s="50"/>
      <c r="J119" s="31">
        <f t="shared" si="41"/>
        <v>1588.4</v>
      </c>
      <c r="K119" s="50"/>
      <c r="L119" s="31">
        <f t="shared" si="45"/>
        <v>1896.4</v>
      </c>
      <c r="M119" s="51"/>
      <c r="N119" s="31">
        <f t="shared" si="46"/>
        <v>2662</v>
      </c>
      <c r="O119" s="64"/>
      <c r="P119" s="31">
        <f t="shared" si="47"/>
        <v>3594.8</v>
      </c>
      <c r="Q119" s="64"/>
    </row>
    <row r="120" spans="1:17" x14ac:dyDescent="0.2">
      <c r="A120" s="17">
        <v>2300</v>
      </c>
      <c r="B120" s="31">
        <f t="shared" si="42"/>
        <v>602.6</v>
      </c>
      <c r="C120" s="50"/>
      <c r="D120" s="31">
        <f t="shared" si="43"/>
        <v>878.6</v>
      </c>
      <c r="E120" s="60"/>
      <c r="F120" s="31">
        <f t="shared" si="44"/>
        <v>1145.4000000000001</v>
      </c>
      <c r="G120" s="50"/>
      <c r="H120" s="31">
        <f t="shared" si="40"/>
        <v>1306.4000000000001</v>
      </c>
      <c r="I120" s="50"/>
      <c r="J120" s="31">
        <f t="shared" si="41"/>
        <v>1660.6</v>
      </c>
      <c r="K120" s="50"/>
      <c r="L120" s="31">
        <f t="shared" si="45"/>
        <v>1982.6</v>
      </c>
      <c r="M120" s="51"/>
      <c r="N120" s="31">
        <f t="shared" si="46"/>
        <v>2783</v>
      </c>
      <c r="O120" s="64"/>
      <c r="P120" s="31">
        <f t="shared" si="47"/>
        <v>3758.2</v>
      </c>
      <c r="Q120" s="64"/>
    </row>
    <row r="121" spans="1:17" x14ac:dyDescent="0.2">
      <c r="A121" s="17">
        <v>2400</v>
      </c>
      <c r="B121" s="31">
        <f t="shared" si="42"/>
        <v>628.79999999999995</v>
      </c>
      <c r="C121" s="50"/>
      <c r="D121" s="31">
        <f t="shared" si="43"/>
        <v>916.8</v>
      </c>
      <c r="E121" s="60"/>
      <c r="F121" s="31">
        <f t="shared" si="44"/>
        <v>1195.2</v>
      </c>
      <c r="G121" s="50"/>
      <c r="H121" s="31">
        <f t="shared" si="40"/>
        <v>1363.2</v>
      </c>
      <c r="I121" s="50"/>
      <c r="J121" s="31">
        <f t="shared" si="41"/>
        <v>1732.8</v>
      </c>
      <c r="K121" s="50"/>
      <c r="L121" s="31">
        <f t="shared" si="45"/>
        <v>2068.8000000000002</v>
      </c>
      <c r="M121" s="51"/>
      <c r="N121" s="31">
        <f t="shared" si="46"/>
        <v>2904</v>
      </c>
      <c r="O121" s="64"/>
      <c r="P121" s="31">
        <f t="shared" si="47"/>
        <v>3921.6</v>
      </c>
      <c r="Q121" s="64"/>
    </row>
    <row r="122" spans="1:17" x14ac:dyDescent="0.2">
      <c r="A122" s="17">
        <v>2500</v>
      </c>
      <c r="B122" s="31">
        <f t="shared" si="42"/>
        <v>655</v>
      </c>
      <c r="C122" s="50"/>
      <c r="D122" s="31">
        <f t="shared" si="43"/>
        <v>955</v>
      </c>
      <c r="E122" s="60"/>
      <c r="F122" s="31">
        <f t="shared" si="44"/>
        <v>1245</v>
      </c>
      <c r="G122" s="50"/>
      <c r="H122" s="31">
        <f t="shared" si="40"/>
        <v>1420</v>
      </c>
      <c r="I122" s="50"/>
      <c r="J122" s="31">
        <f t="shared" si="41"/>
        <v>1805</v>
      </c>
      <c r="K122" s="50"/>
      <c r="L122" s="31">
        <f t="shared" si="45"/>
        <v>2155</v>
      </c>
      <c r="M122" s="51"/>
      <c r="N122" s="31">
        <f t="shared" si="46"/>
        <v>3025</v>
      </c>
      <c r="O122" s="64"/>
      <c r="P122" s="31">
        <f t="shared" si="47"/>
        <v>4085</v>
      </c>
      <c r="Q122" s="64"/>
    </row>
    <row r="123" spans="1:17" x14ac:dyDescent="0.2">
      <c r="A123" s="17">
        <v>2600</v>
      </c>
      <c r="B123" s="31">
        <f t="shared" si="42"/>
        <v>681.2</v>
      </c>
      <c r="C123" s="50"/>
      <c r="D123" s="31">
        <f t="shared" si="43"/>
        <v>993.2</v>
      </c>
      <c r="E123" s="60"/>
      <c r="F123" s="31">
        <f t="shared" si="44"/>
        <v>1294.8</v>
      </c>
      <c r="G123" s="50"/>
      <c r="H123" s="31">
        <f t="shared" si="40"/>
        <v>1476.8</v>
      </c>
      <c r="I123" s="50"/>
      <c r="J123" s="31">
        <f t="shared" si="41"/>
        <v>1877.2</v>
      </c>
      <c r="K123" s="50"/>
      <c r="L123" s="31">
        <f t="shared" si="45"/>
        <v>2241.1999999999998</v>
      </c>
      <c r="M123" s="51"/>
      <c r="N123" s="31">
        <f t="shared" si="46"/>
        <v>3146</v>
      </c>
      <c r="O123" s="64"/>
      <c r="P123" s="31">
        <f t="shared" si="47"/>
        <v>4248.3999999999996</v>
      </c>
      <c r="Q123" s="64"/>
    </row>
    <row r="124" spans="1:17" x14ac:dyDescent="0.2">
      <c r="A124" s="17">
        <v>2700</v>
      </c>
      <c r="B124" s="31">
        <f t="shared" si="42"/>
        <v>707.4</v>
      </c>
      <c r="C124" s="50"/>
      <c r="D124" s="31">
        <f t="shared" si="43"/>
        <v>1031.4000000000001</v>
      </c>
      <c r="E124" s="60"/>
      <c r="F124" s="31">
        <f t="shared" si="44"/>
        <v>1344.6</v>
      </c>
      <c r="G124" s="50"/>
      <c r="H124" s="31">
        <f t="shared" si="40"/>
        <v>1533.6</v>
      </c>
      <c r="I124" s="50"/>
      <c r="J124" s="31">
        <f t="shared" si="41"/>
        <v>1949.4</v>
      </c>
      <c r="K124" s="50"/>
      <c r="L124" s="31">
        <f t="shared" si="45"/>
        <v>2327.4</v>
      </c>
      <c r="M124" s="51"/>
      <c r="N124" s="31">
        <f t="shared" si="46"/>
        <v>3267</v>
      </c>
      <c r="O124" s="64"/>
      <c r="P124" s="31">
        <f t="shared" si="47"/>
        <v>4411.8</v>
      </c>
      <c r="Q124" s="64"/>
    </row>
    <row r="125" spans="1:17" ht="11.25" customHeight="1" x14ac:dyDescent="0.2">
      <c r="A125" s="17">
        <v>2800</v>
      </c>
      <c r="B125" s="31">
        <f t="shared" si="42"/>
        <v>733.6</v>
      </c>
      <c r="C125" s="50"/>
      <c r="D125" s="31">
        <f t="shared" si="43"/>
        <v>1069.5999999999999</v>
      </c>
      <c r="E125" s="60"/>
      <c r="F125" s="31">
        <f t="shared" si="44"/>
        <v>1394.4</v>
      </c>
      <c r="G125" s="50"/>
      <c r="H125" s="31">
        <f t="shared" si="40"/>
        <v>1590.4</v>
      </c>
      <c r="I125" s="50"/>
      <c r="J125" s="31">
        <f t="shared" si="41"/>
        <v>2021.6</v>
      </c>
      <c r="K125" s="50"/>
      <c r="L125" s="31">
        <f t="shared" si="45"/>
        <v>2413.6</v>
      </c>
      <c r="M125" s="51"/>
      <c r="N125" s="31">
        <f t="shared" si="46"/>
        <v>3388</v>
      </c>
      <c r="O125" s="64"/>
      <c r="P125" s="31">
        <f t="shared" si="47"/>
        <v>4575.2</v>
      </c>
      <c r="Q125" s="64"/>
    </row>
    <row r="126" spans="1:17" x14ac:dyDescent="0.2">
      <c r="A126" s="17">
        <v>2900</v>
      </c>
      <c r="B126" s="31">
        <f t="shared" si="42"/>
        <v>759.8</v>
      </c>
      <c r="C126" s="50"/>
      <c r="D126" s="31">
        <f t="shared" si="43"/>
        <v>1107.8</v>
      </c>
      <c r="E126" s="60"/>
      <c r="F126" s="31">
        <f t="shared" si="44"/>
        <v>1444.2</v>
      </c>
      <c r="G126" s="50"/>
      <c r="H126" s="31">
        <f t="shared" si="40"/>
        <v>1647.2</v>
      </c>
      <c r="I126" s="50"/>
      <c r="J126" s="31">
        <f t="shared" si="41"/>
        <v>2093.8000000000002</v>
      </c>
      <c r="K126" s="50"/>
      <c r="L126" s="31">
        <f t="shared" si="45"/>
        <v>2499.8000000000002</v>
      </c>
      <c r="M126" s="51"/>
      <c r="N126" s="31">
        <f t="shared" si="46"/>
        <v>3509</v>
      </c>
      <c r="O126" s="64"/>
      <c r="P126" s="31">
        <f t="shared" si="47"/>
        <v>4738.6000000000004</v>
      </c>
      <c r="Q126" s="64"/>
    </row>
    <row r="127" spans="1:17" x14ac:dyDescent="0.2">
      <c r="A127" s="17">
        <v>3000</v>
      </c>
      <c r="B127" s="31">
        <f t="shared" si="42"/>
        <v>786</v>
      </c>
      <c r="C127" s="50"/>
      <c r="D127" s="31">
        <f t="shared" si="43"/>
        <v>1146</v>
      </c>
      <c r="E127" s="60"/>
      <c r="F127" s="31">
        <f t="shared" si="44"/>
        <v>1494</v>
      </c>
      <c r="G127" s="50"/>
      <c r="H127" s="31">
        <f t="shared" si="40"/>
        <v>1704</v>
      </c>
      <c r="I127" s="50"/>
      <c r="J127" s="31">
        <f t="shared" si="41"/>
        <v>2166</v>
      </c>
      <c r="K127" s="50"/>
      <c r="L127" s="31">
        <f t="shared" si="45"/>
        <v>2586</v>
      </c>
      <c r="M127" s="51"/>
      <c r="N127" s="31">
        <f t="shared" si="46"/>
        <v>3630</v>
      </c>
      <c r="O127" s="64"/>
      <c r="P127" s="31">
        <f t="shared" si="47"/>
        <v>4902</v>
      </c>
      <c r="Q127" s="64"/>
    </row>
    <row r="128" spans="1:17" x14ac:dyDescent="0.2">
      <c r="A128" s="17">
        <v>3200</v>
      </c>
      <c r="B128" s="31">
        <f t="shared" si="42"/>
        <v>838.4</v>
      </c>
      <c r="C128" s="50"/>
      <c r="D128" s="31">
        <f t="shared" si="43"/>
        <v>1222.4000000000001</v>
      </c>
      <c r="E128" s="60"/>
      <c r="F128" s="31">
        <f t="shared" si="44"/>
        <v>1593.6</v>
      </c>
      <c r="G128" s="50"/>
      <c r="H128" s="31">
        <f t="shared" si="40"/>
        <v>1817.6</v>
      </c>
      <c r="I128" s="50"/>
      <c r="J128" s="31">
        <f t="shared" si="41"/>
        <v>2310.4</v>
      </c>
      <c r="K128" s="50"/>
      <c r="L128" s="31">
        <f t="shared" si="45"/>
        <v>2758.4</v>
      </c>
      <c r="M128" s="51"/>
      <c r="N128" s="31">
        <f t="shared" si="46"/>
        <v>3872</v>
      </c>
      <c r="O128" s="64"/>
      <c r="P128" s="31">
        <f t="shared" si="47"/>
        <v>5228.8</v>
      </c>
      <c r="Q128" s="64"/>
    </row>
    <row r="129" spans="1:17" x14ac:dyDescent="0.2">
      <c r="A129" s="17">
        <v>3400</v>
      </c>
      <c r="B129" s="31">
        <f t="shared" si="42"/>
        <v>890.8</v>
      </c>
      <c r="C129" s="50"/>
      <c r="D129" s="31">
        <f t="shared" si="43"/>
        <v>1298.8</v>
      </c>
      <c r="E129" s="60"/>
      <c r="F129" s="31">
        <f t="shared" si="44"/>
        <v>1693.2</v>
      </c>
      <c r="G129" s="50"/>
      <c r="H129" s="31">
        <f t="shared" si="40"/>
        <v>1931.2</v>
      </c>
      <c r="I129" s="50"/>
      <c r="J129" s="31">
        <f t="shared" si="41"/>
        <v>2454.8000000000002</v>
      </c>
      <c r="K129" s="50"/>
      <c r="L129" s="31">
        <f t="shared" si="45"/>
        <v>2930.8</v>
      </c>
      <c r="M129" s="51"/>
      <c r="N129" s="31">
        <f t="shared" si="46"/>
        <v>4114</v>
      </c>
      <c r="O129" s="64"/>
      <c r="P129" s="31">
        <f t="shared" si="47"/>
        <v>5555.6</v>
      </c>
      <c r="Q129" s="64"/>
    </row>
    <row r="130" spans="1:17" x14ac:dyDescent="0.2">
      <c r="A130" s="17">
        <v>3600</v>
      </c>
      <c r="B130" s="31">
        <f t="shared" si="42"/>
        <v>943.2</v>
      </c>
      <c r="C130" s="50"/>
      <c r="D130" s="31">
        <f t="shared" si="43"/>
        <v>1375.2</v>
      </c>
      <c r="E130" s="60"/>
      <c r="F130" s="31">
        <f t="shared" si="44"/>
        <v>1792.8</v>
      </c>
      <c r="G130" s="50"/>
      <c r="H130" s="31">
        <f t="shared" si="40"/>
        <v>2044.8</v>
      </c>
      <c r="I130" s="50"/>
      <c r="J130" s="31">
        <f t="shared" si="41"/>
        <v>2599.1999999999998</v>
      </c>
      <c r="K130" s="50"/>
      <c r="L130" s="31">
        <f t="shared" si="45"/>
        <v>3103.2</v>
      </c>
      <c r="M130" s="51"/>
      <c r="N130" s="31">
        <f t="shared" si="46"/>
        <v>4356</v>
      </c>
      <c r="O130" s="64"/>
      <c r="P130" s="31">
        <f t="shared" si="47"/>
        <v>5882.4</v>
      </c>
      <c r="Q130" s="64"/>
    </row>
    <row r="131" spans="1:17" x14ac:dyDescent="0.2">
      <c r="A131" s="17">
        <v>3800</v>
      </c>
      <c r="B131" s="31">
        <f t="shared" si="42"/>
        <v>995.6</v>
      </c>
      <c r="C131" s="50"/>
      <c r="D131" s="31">
        <f t="shared" si="43"/>
        <v>1451.6</v>
      </c>
      <c r="E131" s="60"/>
      <c r="F131" s="31">
        <f t="shared" si="44"/>
        <v>1892.4</v>
      </c>
      <c r="G131" s="50"/>
      <c r="H131" s="31">
        <f t="shared" si="40"/>
        <v>2158.4</v>
      </c>
      <c r="I131" s="50"/>
      <c r="J131" s="31">
        <f t="shared" si="41"/>
        <v>2743.6</v>
      </c>
      <c r="K131" s="50"/>
      <c r="L131" s="31">
        <f t="shared" si="45"/>
        <v>3275.6</v>
      </c>
      <c r="M131" s="51"/>
      <c r="N131" s="31">
        <f t="shared" si="46"/>
        <v>4598</v>
      </c>
      <c r="O131" s="64"/>
      <c r="P131" s="31">
        <f t="shared" si="47"/>
        <v>6209.2</v>
      </c>
      <c r="Q131" s="64"/>
    </row>
    <row r="132" spans="1:17" x14ac:dyDescent="0.2">
      <c r="A132" s="17">
        <v>4000</v>
      </c>
      <c r="B132" s="31">
        <f t="shared" si="42"/>
        <v>1048</v>
      </c>
      <c r="C132" s="50"/>
      <c r="D132" s="31">
        <f t="shared" si="43"/>
        <v>1528</v>
      </c>
      <c r="E132" s="60"/>
      <c r="F132" s="31">
        <f t="shared" si="44"/>
        <v>1992</v>
      </c>
      <c r="G132" s="50"/>
      <c r="H132" s="31">
        <f t="shared" si="40"/>
        <v>2272</v>
      </c>
      <c r="I132" s="50"/>
      <c r="J132" s="31">
        <f t="shared" si="41"/>
        <v>2888</v>
      </c>
      <c r="K132" s="50"/>
      <c r="L132" s="31">
        <f t="shared" si="45"/>
        <v>3448</v>
      </c>
      <c r="M132" s="51"/>
      <c r="N132" s="31">
        <f t="shared" si="46"/>
        <v>4840</v>
      </c>
      <c r="O132" s="64"/>
      <c r="P132" s="31">
        <f t="shared" si="47"/>
        <v>6536</v>
      </c>
      <c r="Q132" s="64"/>
    </row>
    <row r="133" spans="1:17" x14ac:dyDescent="0.2">
      <c r="A133" s="17">
        <v>4200</v>
      </c>
      <c r="B133" s="31">
        <f t="shared" si="42"/>
        <v>1100.4000000000001</v>
      </c>
      <c r="C133" s="50"/>
      <c r="D133" s="31">
        <f t="shared" si="43"/>
        <v>1604.4</v>
      </c>
      <c r="E133" s="60"/>
      <c r="F133" s="31">
        <f t="shared" si="44"/>
        <v>2091.6</v>
      </c>
      <c r="G133" s="50"/>
      <c r="H133" s="31">
        <f t="shared" si="40"/>
        <v>2385.6</v>
      </c>
      <c r="I133" s="50"/>
      <c r="J133" s="31">
        <f t="shared" si="41"/>
        <v>3032.4</v>
      </c>
      <c r="K133" s="50"/>
      <c r="L133" s="31">
        <f t="shared" si="45"/>
        <v>3620.4</v>
      </c>
      <c r="M133" s="51"/>
      <c r="N133" s="31">
        <f t="shared" si="46"/>
        <v>5082</v>
      </c>
      <c r="O133" s="64"/>
      <c r="P133" s="31">
        <f t="shared" si="47"/>
        <v>6862.8</v>
      </c>
      <c r="Q133" s="64"/>
    </row>
    <row r="134" spans="1:17" x14ac:dyDescent="0.2">
      <c r="A134" s="17">
        <v>4400</v>
      </c>
      <c r="B134" s="31">
        <f t="shared" si="42"/>
        <v>1152.8</v>
      </c>
      <c r="C134" s="50"/>
      <c r="D134" s="31">
        <f t="shared" si="43"/>
        <v>1680.8</v>
      </c>
      <c r="E134" s="60"/>
      <c r="F134" s="31">
        <f t="shared" si="44"/>
        <v>2191.1999999999998</v>
      </c>
      <c r="G134" s="50"/>
      <c r="H134" s="31">
        <f t="shared" si="40"/>
        <v>2499.1999999999998</v>
      </c>
      <c r="I134" s="50"/>
      <c r="J134" s="31">
        <f t="shared" si="41"/>
        <v>3176.8</v>
      </c>
      <c r="K134" s="50"/>
      <c r="L134" s="31">
        <f t="shared" si="45"/>
        <v>3792.8</v>
      </c>
      <c r="M134" s="51"/>
      <c r="N134" s="31">
        <f t="shared" si="46"/>
        <v>5324</v>
      </c>
      <c r="O134" s="64"/>
      <c r="P134" s="31">
        <f t="shared" si="47"/>
        <v>7189.6</v>
      </c>
      <c r="Q134" s="64"/>
    </row>
    <row r="135" spans="1:17" x14ac:dyDescent="0.2">
      <c r="A135" s="17">
        <v>4600</v>
      </c>
      <c r="B135" s="31">
        <f t="shared" si="42"/>
        <v>1205.2</v>
      </c>
      <c r="C135" s="50"/>
      <c r="D135" s="31">
        <f t="shared" si="43"/>
        <v>1757.2</v>
      </c>
      <c r="E135" s="60"/>
      <c r="F135" s="31">
        <f t="shared" si="44"/>
        <v>2290.8000000000002</v>
      </c>
      <c r="G135" s="50"/>
      <c r="H135" s="31">
        <f t="shared" si="40"/>
        <v>2612.8000000000002</v>
      </c>
      <c r="I135" s="50"/>
      <c r="J135" s="31">
        <f t="shared" si="41"/>
        <v>3321.2</v>
      </c>
      <c r="K135" s="50"/>
      <c r="L135" s="31">
        <f t="shared" si="45"/>
        <v>3965.2</v>
      </c>
      <c r="M135" s="51"/>
      <c r="N135" s="31">
        <f t="shared" si="46"/>
        <v>5566</v>
      </c>
      <c r="O135" s="64"/>
      <c r="P135" s="31">
        <f t="shared" si="47"/>
        <v>7516.4</v>
      </c>
      <c r="Q135" s="64"/>
    </row>
    <row r="136" spans="1:17" x14ac:dyDescent="0.2">
      <c r="A136" s="17">
        <v>4800</v>
      </c>
      <c r="B136" s="31">
        <f t="shared" si="42"/>
        <v>1257.5999999999999</v>
      </c>
      <c r="C136" s="50"/>
      <c r="D136" s="31">
        <f t="shared" si="43"/>
        <v>1833.6</v>
      </c>
      <c r="E136" s="60"/>
      <c r="F136" s="31">
        <f t="shared" si="44"/>
        <v>2390.4</v>
      </c>
      <c r="G136" s="50"/>
      <c r="H136" s="31">
        <f t="shared" si="40"/>
        <v>2726.4</v>
      </c>
      <c r="I136" s="50"/>
      <c r="J136" s="31">
        <f t="shared" si="41"/>
        <v>3465.6</v>
      </c>
      <c r="K136" s="50"/>
      <c r="L136" s="31">
        <f t="shared" si="45"/>
        <v>4137.6000000000004</v>
      </c>
      <c r="M136" s="51"/>
      <c r="N136" s="31">
        <f t="shared" si="46"/>
        <v>5808</v>
      </c>
      <c r="O136" s="64"/>
      <c r="P136" s="31">
        <f t="shared" si="47"/>
        <v>7843.2</v>
      </c>
      <c r="Q136" s="64"/>
    </row>
    <row r="137" spans="1:17" x14ac:dyDescent="0.2">
      <c r="A137" s="17">
        <v>5000</v>
      </c>
      <c r="B137" s="31">
        <f t="shared" si="42"/>
        <v>1310</v>
      </c>
      <c r="C137" s="50"/>
      <c r="D137" s="31">
        <f t="shared" si="43"/>
        <v>1910</v>
      </c>
      <c r="E137" s="60"/>
      <c r="F137" s="31">
        <f t="shared" si="44"/>
        <v>2490</v>
      </c>
      <c r="G137" s="50"/>
      <c r="H137" s="31">
        <f t="shared" si="40"/>
        <v>2840</v>
      </c>
      <c r="I137" s="50"/>
      <c r="J137" s="31">
        <f t="shared" si="41"/>
        <v>3610</v>
      </c>
      <c r="K137" s="50"/>
      <c r="L137" s="31">
        <f t="shared" si="45"/>
        <v>4310</v>
      </c>
      <c r="M137" s="51"/>
      <c r="N137" s="31">
        <f t="shared" si="46"/>
        <v>6050</v>
      </c>
      <c r="O137" s="64"/>
      <c r="P137" s="31">
        <f t="shared" si="47"/>
        <v>8170</v>
      </c>
      <c r="Q137" s="64"/>
    </row>
    <row r="138" spans="1:17" x14ac:dyDescent="0.2">
      <c r="A138" s="17">
        <v>5200</v>
      </c>
      <c r="B138" s="31">
        <f t="shared" si="42"/>
        <v>1362.4</v>
      </c>
      <c r="C138" s="50"/>
      <c r="D138" s="31">
        <f t="shared" si="43"/>
        <v>1986.4</v>
      </c>
      <c r="E138" s="60"/>
      <c r="F138" s="31">
        <f t="shared" si="44"/>
        <v>2589.6</v>
      </c>
      <c r="G138" s="50"/>
      <c r="H138" s="31">
        <f t="shared" si="40"/>
        <v>2953.6</v>
      </c>
      <c r="I138" s="50"/>
      <c r="J138" s="31">
        <f t="shared" si="41"/>
        <v>3754.4</v>
      </c>
      <c r="K138" s="50"/>
      <c r="L138" s="31">
        <f t="shared" si="45"/>
        <v>4482.3999999999996</v>
      </c>
      <c r="M138" s="51"/>
      <c r="N138" s="31">
        <f t="shared" si="46"/>
        <v>6292</v>
      </c>
      <c r="O138" s="64"/>
      <c r="P138" s="31">
        <f t="shared" si="47"/>
        <v>8496.7999999999993</v>
      </c>
      <c r="Q138" s="64"/>
    </row>
    <row r="139" spans="1:17" x14ac:dyDescent="0.2">
      <c r="A139" s="17">
        <v>5400</v>
      </c>
      <c r="B139" s="31">
        <f t="shared" si="42"/>
        <v>1414.8</v>
      </c>
      <c r="C139" s="50"/>
      <c r="D139" s="31">
        <f t="shared" si="43"/>
        <v>2062.8000000000002</v>
      </c>
      <c r="E139" s="60"/>
      <c r="F139" s="31">
        <f t="shared" si="44"/>
        <v>2689.2</v>
      </c>
      <c r="G139" s="50"/>
      <c r="H139" s="31">
        <f t="shared" si="40"/>
        <v>3067.2</v>
      </c>
      <c r="I139" s="50"/>
      <c r="J139" s="31">
        <f t="shared" si="41"/>
        <v>3898.8</v>
      </c>
      <c r="K139" s="50"/>
      <c r="L139" s="31">
        <f t="shared" si="45"/>
        <v>4654.8</v>
      </c>
      <c r="M139" s="51"/>
      <c r="N139" s="31">
        <f t="shared" si="46"/>
        <v>6534</v>
      </c>
      <c r="O139" s="64"/>
      <c r="P139" s="31">
        <f t="shared" si="47"/>
        <v>8823.6</v>
      </c>
      <c r="Q139" s="64"/>
    </row>
    <row r="140" spans="1:17" x14ac:dyDescent="0.2">
      <c r="A140" s="17">
        <v>5600</v>
      </c>
      <c r="B140" s="31">
        <f t="shared" si="42"/>
        <v>1467.2</v>
      </c>
      <c r="C140" s="50"/>
      <c r="D140" s="31">
        <f t="shared" si="43"/>
        <v>2139.1999999999998</v>
      </c>
      <c r="E140" s="60"/>
      <c r="F140" s="31">
        <f t="shared" si="44"/>
        <v>2788.8</v>
      </c>
      <c r="G140" s="50"/>
      <c r="H140" s="31">
        <f t="shared" si="40"/>
        <v>3180.8</v>
      </c>
      <c r="I140" s="50"/>
      <c r="J140" s="31">
        <f t="shared" si="41"/>
        <v>4043.2</v>
      </c>
      <c r="K140" s="50"/>
      <c r="L140" s="31">
        <f t="shared" si="45"/>
        <v>4827.2</v>
      </c>
      <c r="M140" s="51"/>
      <c r="N140" s="31">
        <f t="shared" si="46"/>
        <v>6776</v>
      </c>
      <c r="O140" s="64"/>
      <c r="P140" s="31">
        <f t="shared" si="47"/>
        <v>9150.4</v>
      </c>
      <c r="Q140" s="64"/>
    </row>
    <row r="141" spans="1:17" x14ac:dyDescent="0.2">
      <c r="A141" s="17">
        <v>5800</v>
      </c>
      <c r="B141" s="31">
        <f t="shared" si="42"/>
        <v>1519.6</v>
      </c>
      <c r="C141" s="50"/>
      <c r="D141" s="31">
        <f t="shared" si="43"/>
        <v>2215.6</v>
      </c>
      <c r="E141" s="60"/>
      <c r="F141" s="31">
        <f t="shared" si="44"/>
        <v>2888.4</v>
      </c>
      <c r="G141" s="50"/>
      <c r="H141" s="31">
        <f t="shared" si="40"/>
        <v>3294.4</v>
      </c>
      <c r="I141" s="50"/>
      <c r="J141" s="31">
        <f t="shared" si="41"/>
        <v>4187.6000000000004</v>
      </c>
      <c r="K141" s="50"/>
      <c r="L141" s="31">
        <f t="shared" si="45"/>
        <v>4999.6000000000004</v>
      </c>
      <c r="M141" s="51"/>
      <c r="N141" s="31">
        <f t="shared" si="46"/>
        <v>7018</v>
      </c>
      <c r="O141" s="64"/>
      <c r="P141" s="31">
        <f t="shared" si="47"/>
        <v>9477.2000000000007</v>
      </c>
      <c r="Q141" s="64"/>
    </row>
    <row r="142" spans="1:17" x14ac:dyDescent="0.2">
      <c r="A142" s="17">
        <v>6000</v>
      </c>
      <c r="B142" s="31">
        <f t="shared" si="42"/>
        <v>1572</v>
      </c>
      <c r="C142" s="50"/>
      <c r="D142" s="31">
        <f t="shared" si="43"/>
        <v>2292</v>
      </c>
      <c r="E142" s="60"/>
      <c r="F142" s="31">
        <f t="shared" si="44"/>
        <v>2988</v>
      </c>
      <c r="G142" s="50"/>
      <c r="H142" s="31">
        <f t="shared" si="40"/>
        <v>3408</v>
      </c>
      <c r="I142" s="50"/>
      <c r="J142" s="31">
        <f t="shared" si="41"/>
        <v>4332</v>
      </c>
      <c r="K142" s="50"/>
      <c r="L142" s="31">
        <f t="shared" si="45"/>
        <v>5172</v>
      </c>
      <c r="M142" s="51"/>
      <c r="N142" s="31">
        <f t="shared" si="46"/>
        <v>7260</v>
      </c>
      <c r="O142" s="64"/>
      <c r="P142" s="31">
        <f t="shared" si="47"/>
        <v>9804</v>
      </c>
      <c r="Q142" s="64"/>
    </row>
    <row r="143" spans="1:17" x14ac:dyDescent="0.2">
      <c r="B143" s="1"/>
      <c r="D143" s="1"/>
      <c r="F143" s="1"/>
      <c r="H143" s="1"/>
      <c r="J143" s="1"/>
      <c r="L143" s="36"/>
      <c r="M143" s="54"/>
      <c r="N143" s="36"/>
      <c r="O143" s="67"/>
      <c r="P143" s="36"/>
      <c r="Q143" s="67"/>
    </row>
    <row r="144" spans="1:17" ht="20.25" x14ac:dyDescent="0.3">
      <c r="A144" s="105" t="s">
        <v>16</v>
      </c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</row>
    <row r="145" spans="1:20" x14ac:dyDescent="0.2">
      <c r="A145" s="27"/>
      <c r="B145" s="100">
        <v>10</v>
      </c>
      <c r="C145" s="101"/>
      <c r="D145" s="100">
        <v>11</v>
      </c>
      <c r="E145" s="101"/>
      <c r="F145" s="100">
        <v>20</v>
      </c>
      <c r="G145" s="101"/>
      <c r="H145" s="100">
        <v>21</v>
      </c>
      <c r="I145" s="101"/>
      <c r="J145" s="102">
        <v>22</v>
      </c>
      <c r="K145" s="101"/>
      <c r="L145" s="98">
        <v>32</v>
      </c>
      <c r="M145" s="98"/>
      <c r="N145" s="99">
        <v>43</v>
      </c>
      <c r="O145" s="99"/>
      <c r="P145" s="98">
        <v>54</v>
      </c>
      <c r="Q145" s="98"/>
      <c r="R145" s="38"/>
      <c r="S145" s="38"/>
      <c r="T145" s="38"/>
    </row>
    <row r="146" spans="1:20" x14ac:dyDescent="0.2">
      <c r="A146" s="28" t="s">
        <v>5</v>
      </c>
      <c r="B146" s="29" t="s">
        <v>11</v>
      </c>
      <c r="C146" s="49" t="s">
        <v>12</v>
      </c>
      <c r="D146" s="29" t="s">
        <v>11</v>
      </c>
      <c r="E146" s="59" t="s">
        <v>12</v>
      </c>
      <c r="F146" s="29" t="s">
        <v>11</v>
      </c>
      <c r="G146" s="49" t="s">
        <v>12</v>
      </c>
      <c r="H146" s="29" t="s">
        <v>11</v>
      </c>
      <c r="I146" s="49" t="s">
        <v>12</v>
      </c>
      <c r="J146" s="29" t="s">
        <v>11</v>
      </c>
      <c r="K146" s="49" t="s">
        <v>12</v>
      </c>
      <c r="L146" s="29" t="s">
        <v>11</v>
      </c>
      <c r="M146" s="49" t="s">
        <v>12</v>
      </c>
      <c r="N146" s="29" t="s">
        <v>11</v>
      </c>
      <c r="O146" s="49" t="s">
        <v>12</v>
      </c>
      <c r="P146" s="29" t="s">
        <v>11</v>
      </c>
      <c r="Q146" s="49" t="s">
        <v>12</v>
      </c>
      <c r="R146" s="38"/>
      <c r="S146" s="38"/>
      <c r="T146" s="38"/>
    </row>
    <row r="147" spans="1:20" x14ac:dyDescent="0.2">
      <c r="A147" s="16">
        <v>400</v>
      </c>
      <c r="B147" s="31">
        <f t="shared" ref="B147:B152" si="48">$B$153*$A147/1000</f>
        <v>132.4</v>
      </c>
      <c r="C147" s="50"/>
      <c r="D147" s="31">
        <f t="shared" ref="D147:D152" si="49">$D$153*$A147/1000</f>
        <v>182</v>
      </c>
      <c r="E147" s="60"/>
      <c r="F147" s="31">
        <f t="shared" ref="F147:F152" si="50">$F$153*$A147/1000</f>
        <v>243.2</v>
      </c>
      <c r="G147" s="50"/>
      <c r="H147" s="31">
        <f t="shared" ref="H147:H152" si="51">$H$153*$A147/1000</f>
        <v>279.60000000000002</v>
      </c>
      <c r="I147" s="50"/>
      <c r="J147" s="31">
        <f t="shared" ref="J147:J152" si="52">$J$153*$A147/1000</f>
        <v>350.8</v>
      </c>
      <c r="K147" s="50"/>
      <c r="L147" s="31">
        <f t="shared" ref="L147:L152" si="53">$L$153*$A147/1000</f>
        <v>442</v>
      </c>
      <c r="M147" s="50"/>
      <c r="N147" s="31">
        <f t="shared" ref="N147:N152" si="54">$N$153*$A147/1000</f>
        <v>624</v>
      </c>
      <c r="O147" s="50"/>
      <c r="P147" s="31">
        <f t="shared" ref="P147:P152" si="55">$P$153*$A147/1000</f>
        <v>819.6</v>
      </c>
      <c r="Q147" s="50"/>
      <c r="R147" s="18"/>
      <c r="S147" s="38"/>
      <c r="T147" s="38"/>
    </row>
    <row r="148" spans="1:20" x14ac:dyDescent="0.2">
      <c r="A148" s="17">
        <v>500</v>
      </c>
      <c r="B148" s="31">
        <f t="shared" si="48"/>
        <v>165.5</v>
      </c>
      <c r="C148" s="50"/>
      <c r="D148" s="31">
        <f t="shared" si="49"/>
        <v>227.5</v>
      </c>
      <c r="E148" s="60"/>
      <c r="F148" s="31">
        <f t="shared" si="50"/>
        <v>304</v>
      </c>
      <c r="G148" s="50"/>
      <c r="H148" s="31">
        <f t="shared" si="51"/>
        <v>349.5</v>
      </c>
      <c r="I148" s="50"/>
      <c r="J148" s="31">
        <f t="shared" si="52"/>
        <v>438.5</v>
      </c>
      <c r="K148" s="50"/>
      <c r="L148" s="31">
        <f t="shared" si="53"/>
        <v>552.5</v>
      </c>
      <c r="M148" s="51"/>
      <c r="N148" s="31">
        <f t="shared" si="54"/>
        <v>780</v>
      </c>
      <c r="O148" s="64"/>
      <c r="P148" s="31">
        <f t="shared" si="55"/>
        <v>1024.5</v>
      </c>
      <c r="Q148" s="64"/>
      <c r="R148" s="18"/>
      <c r="S148" s="38"/>
      <c r="T148" s="38"/>
    </row>
    <row r="149" spans="1:20" x14ac:dyDescent="0.2">
      <c r="A149" s="17">
        <v>600</v>
      </c>
      <c r="B149" s="31">
        <f t="shared" si="48"/>
        <v>198.6</v>
      </c>
      <c r="C149" s="50"/>
      <c r="D149" s="31">
        <f t="shared" si="49"/>
        <v>273</v>
      </c>
      <c r="E149" s="60"/>
      <c r="F149" s="31">
        <f t="shared" si="50"/>
        <v>364.8</v>
      </c>
      <c r="G149" s="50"/>
      <c r="H149" s="31">
        <f t="shared" si="51"/>
        <v>419.4</v>
      </c>
      <c r="I149" s="50"/>
      <c r="J149" s="31">
        <f t="shared" si="52"/>
        <v>526.20000000000005</v>
      </c>
      <c r="K149" s="50"/>
      <c r="L149" s="31">
        <f t="shared" si="53"/>
        <v>663</v>
      </c>
      <c r="M149" s="51"/>
      <c r="N149" s="31">
        <f t="shared" si="54"/>
        <v>936</v>
      </c>
      <c r="O149" s="64"/>
      <c r="P149" s="31">
        <f t="shared" si="55"/>
        <v>1229.4000000000001</v>
      </c>
      <c r="Q149" s="64"/>
      <c r="R149" s="18"/>
      <c r="S149" s="38"/>
      <c r="T149" s="38"/>
    </row>
    <row r="150" spans="1:20" x14ac:dyDescent="0.2">
      <c r="A150" s="17">
        <v>700</v>
      </c>
      <c r="B150" s="31">
        <f t="shared" si="48"/>
        <v>231.7</v>
      </c>
      <c r="C150" s="50"/>
      <c r="D150" s="31">
        <f t="shared" si="49"/>
        <v>318.5</v>
      </c>
      <c r="E150" s="60"/>
      <c r="F150" s="31">
        <f t="shared" si="50"/>
        <v>425.6</v>
      </c>
      <c r="G150" s="50"/>
      <c r="H150" s="31">
        <f t="shared" si="51"/>
        <v>489.3</v>
      </c>
      <c r="I150" s="50"/>
      <c r="J150" s="31">
        <f t="shared" si="52"/>
        <v>613.9</v>
      </c>
      <c r="K150" s="50"/>
      <c r="L150" s="31">
        <f t="shared" si="53"/>
        <v>773.5</v>
      </c>
      <c r="M150" s="51"/>
      <c r="N150" s="31">
        <f t="shared" si="54"/>
        <v>1092</v>
      </c>
      <c r="O150" s="64"/>
      <c r="P150" s="31">
        <f t="shared" si="55"/>
        <v>1434.3</v>
      </c>
      <c r="Q150" s="64"/>
      <c r="R150" s="18"/>
      <c r="S150" s="38"/>
      <c r="T150" s="38"/>
    </row>
    <row r="151" spans="1:20" x14ac:dyDescent="0.2">
      <c r="A151" s="17">
        <v>800</v>
      </c>
      <c r="B151" s="31">
        <f t="shared" si="48"/>
        <v>264.8</v>
      </c>
      <c r="C151" s="50"/>
      <c r="D151" s="31">
        <f t="shared" si="49"/>
        <v>364</v>
      </c>
      <c r="E151" s="60"/>
      <c r="F151" s="31">
        <f t="shared" si="50"/>
        <v>486.4</v>
      </c>
      <c r="G151" s="50"/>
      <c r="H151" s="31">
        <f t="shared" si="51"/>
        <v>559.20000000000005</v>
      </c>
      <c r="I151" s="50"/>
      <c r="J151" s="31">
        <f t="shared" si="52"/>
        <v>701.6</v>
      </c>
      <c r="K151" s="50"/>
      <c r="L151" s="31">
        <f t="shared" si="53"/>
        <v>884</v>
      </c>
      <c r="M151" s="51"/>
      <c r="N151" s="31">
        <f t="shared" si="54"/>
        <v>1248</v>
      </c>
      <c r="O151" s="64"/>
      <c r="P151" s="31">
        <f t="shared" si="55"/>
        <v>1639.2</v>
      </c>
      <c r="Q151" s="64"/>
      <c r="R151" s="18"/>
      <c r="S151" s="38"/>
      <c r="T151" s="38"/>
    </row>
    <row r="152" spans="1:20" x14ac:dyDescent="0.2">
      <c r="A152" s="17">
        <v>900</v>
      </c>
      <c r="B152" s="31">
        <f t="shared" si="48"/>
        <v>297.89999999999998</v>
      </c>
      <c r="C152" s="50"/>
      <c r="D152" s="31">
        <f t="shared" si="49"/>
        <v>409.5</v>
      </c>
      <c r="E152" s="60"/>
      <c r="F152" s="31">
        <f t="shared" si="50"/>
        <v>547.20000000000005</v>
      </c>
      <c r="G152" s="50"/>
      <c r="H152" s="31">
        <f t="shared" si="51"/>
        <v>629.1</v>
      </c>
      <c r="I152" s="50"/>
      <c r="J152" s="31">
        <f t="shared" si="52"/>
        <v>789.3</v>
      </c>
      <c r="K152" s="50"/>
      <c r="L152" s="31">
        <f t="shared" si="53"/>
        <v>994.5</v>
      </c>
      <c r="M152" s="52"/>
      <c r="N152" s="31">
        <f t="shared" si="54"/>
        <v>1404</v>
      </c>
      <c r="O152" s="65"/>
      <c r="P152" s="31">
        <f t="shared" si="55"/>
        <v>1844.1</v>
      </c>
      <c r="Q152" s="52"/>
      <c r="R152" s="18"/>
      <c r="S152" s="38"/>
      <c r="T152" s="38"/>
    </row>
    <row r="153" spans="1:20" x14ac:dyDescent="0.2">
      <c r="A153" s="17">
        <v>1000</v>
      </c>
      <c r="B153" s="35">
        <v>331</v>
      </c>
      <c r="C153" s="56">
        <v>1.1926000000000001</v>
      </c>
      <c r="D153" s="35">
        <v>455</v>
      </c>
      <c r="E153" s="61">
        <v>1.2146999999999999</v>
      </c>
      <c r="F153" s="35">
        <v>608</v>
      </c>
      <c r="G153" s="56">
        <v>1.2362</v>
      </c>
      <c r="H153" s="35">
        <v>699</v>
      </c>
      <c r="I153" s="56">
        <v>1.2655000000000001</v>
      </c>
      <c r="J153" s="35">
        <v>877</v>
      </c>
      <c r="K153" s="56">
        <v>1.2685999999999999</v>
      </c>
      <c r="L153" s="35">
        <v>1105</v>
      </c>
      <c r="M153" s="73">
        <v>1.2967500000000001</v>
      </c>
      <c r="N153" s="35">
        <v>1560</v>
      </c>
      <c r="O153" s="66">
        <v>1.3090999999999999</v>
      </c>
      <c r="P153" s="35">
        <v>2049</v>
      </c>
      <c r="Q153" s="66">
        <v>1.3664000000000001</v>
      </c>
      <c r="R153" s="18"/>
      <c r="S153" s="38"/>
      <c r="T153" s="38"/>
    </row>
    <row r="154" spans="1:20" x14ac:dyDescent="0.2">
      <c r="A154" s="17">
        <v>1100</v>
      </c>
      <c r="B154" s="31">
        <f>$B$153*$A154/1000</f>
        <v>364.1</v>
      </c>
      <c r="C154" s="50"/>
      <c r="D154" s="31">
        <f>$D$153*$A154/1000</f>
        <v>500.5</v>
      </c>
      <c r="E154" s="60"/>
      <c r="F154" s="31">
        <f>$F$153*$A154/1000</f>
        <v>668.8</v>
      </c>
      <c r="G154" s="50"/>
      <c r="H154" s="31">
        <f t="shared" ref="H154:H188" si="56">$H$153*$A154/1000</f>
        <v>768.9</v>
      </c>
      <c r="I154" s="50"/>
      <c r="J154" s="31">
        <f t="shared" ref="J154:J188" si="57">$J$153*$A154/1000</f>
        <v>964.7</v>
      </c>
      <c r="K154" s="50"/>
      <c r="L154" s="31">
        <f>$L$153*$A154/1000</f>
        <v>1215.5</v>
      </c>
      <c r="M154" s="51"/>
      <c r="N154" s="31">
        <f>$N$153*$A154/1000</f>
        <v>1716</v>
      </c>
      <c r="O154" s="51"/>
      <c r="P154" s="31">
        <f>$P$153*$A154/1000</f>
        <v>2253.9</v>
      </c>
      <c r="Q154" s="51"/>
      <c r="R154" s="18"/>
      <c r="S154" s="38"/>
      <c r="T154" s="38"/>
    </row>
    <row r="155" spans="1:20" x14ac:dyDescent="0.2">
      <c r="A155" s="17">
        <v>1200</v>
      </c>
      <c r="B155" s="31">
        <f t="shared" ref="B155:B162" si="58">$B$153*$A155/1000</f>
        <v>397.2</v>
      </c>
      <c r="C155" s="50"/>
      <c r="D155" s="31">
        <f t="shared" ref="D155:D188" si="59">$D$153*$A155/1000</f>
        <v>546</v>
      </c>
      <c r="E155" s="60"/>
      <c r="F155" s="31">
        <f t="shared" ref="F155:F188" si="60">$F$153*$A155/1000</f>
        <v>729.6</v>
      </c>
      <c r="G155" s="50"/>
      <c r="H155" s="31">
        <f t="shared" si="56"/>
        <v>838.8</v>
      </c>
      <c r="I155" s="50"/>
      <c r="J155" s="31">
        <f t="shared" si="57"/>
        <v>1052.4000000000001</v>
      </c>
      <c r="K155" s="50"/>
      <c r="L155" s="31">
        <f t="shared" ref="L155:L188" si="61">$L$153*$A155/1000</f>
        <v>1326</v>
      </c>
      <c r="M155" s="51"/>
      <c r="N155" s="31">
        <f t="shared" ref="N155:N188" si="62">$N$153*$A155/1000</f>
        <v>1872</v>
      </c>
      <c r="O155" s="51"/>
      <c r="P155" s="31">
        <f t="shared" ref="P155:P188" si="63">$P$153*$A155/1000</f>
        <v>2458.8000000000002</v>
      </c>
      <c r="Q155" s="51"/>
      <c r="R155" s="18"/>
      <c r="S155" s="38"/>
      <c r="T155" s="38"/>
    </row>
    <row r="156" spans="1:20" x14ac:dyDescent="0.2">
      <c r="A156" s="17">
        <v>1300</v>
      </c>
      <c r="B156" s="31">
        <f t="shared" si="58"/>
        <v>430.3</v>
      </c>
      <c r="C156" s="50"/>
      <c r="D156" s="31">
        <f t="shared" si="59"/>
        <v>591.5</v>
      </c>
      <c r="E156" s="60"/>
      <c r="F156" s="31">
        <f t="shared" si="60"/>
        <v>790.4</v>
      </c>
      <c r="G156" s="50"/>
      <c r="H156" s="31">
        <f t="shared" si="56"/>
        <v>908.7</v>
      </c>
      <c r="I156" s="50"/>
      <c r="J156" s="31">
        <f t="shared" si="57"/>
        <v>1140.0999999999999</v>
      </c>
      <c r="K156" s="50"/>
      <c r="L156" s="31">
        <f t="shared" si="61"/>
        <v>1436.5</v>
      </c>
      <c r="M156" s="51"/>
      <c r="N156" s="31">
        <f t="shared" si="62"/>
        <v>2028</v>
      </c>
      <c r="O156" s="64"/>
      <c r="P156" s="31">
        <f t="shared" si="63"/>
        <v>2663.7</v>
      </c>
      <c r="Q156" s="64"/>
      <c r="R156" s="18"/>
      <c r="S156" s="38"/>
      <c r="T156" s="38"/>
    </row>
    <row r="157" spans="1:20" x14ac:dyDescent="0.2">
      <c r="A157" s="17">
        <v>1400</v>
      </c>
      <c r="B157" s="31">
        <f t="shared" si="58"/>
        <v>463.4</v>
      </c>
      <c r="C157" s="50"/>
      <c r="D157" s="31">
        <f t="shared" si="59"/>
        <v>637</v>
      </c>
      <c r="E157" s="60"/>
      <c r="F157" s="31">
        <f t="shared" si="60"/>
        <v>851.2</v>
      </c>
      <c r="G157" s="50"/>
      <c r="H157" s="31">
        <f t="shared" si="56"/>
        <v>978.6</v>
      </c>
      <c r="I157" s="50"/>
      <c r="J157" s="31">
        <f t="shared" si="57"/>
        <v>1227.8</v>
      </c>
      <c r="K157" s="50"/>
      <c r="L157" s="31">
        <f t="shared" si="61"/>
        <v>1547</v>
      </c>
      <c r="M157" s="51"/>
      <c r="N157" s="31">
        <f t="shared" si="62"/>
        <v>2184</v>
      </c>
      <c r="O157" s="64"/>
      <c r="P157" s="31">
        <f t="shared" si="63"/>
        <v>2868.6</v>
      </c>
      <c r="Q157" s="64"/>
      <c r="R157" s="18"/>
      <c r="S157" s="38"/>
      <c r="T157" s="38"/>
    </row>
    <row r="158" spans="1:20" x14ac:dyDescent="0.2">
      <c r="A158" s="17">
        <v>1500</v>
      </c>
      <c r="B158" s="31">
        <f t="shared" si="58"/>
        <v>496.5</v>
      </c>
      <c r="C158" s="50"/>
      <c r="D158" s="31">
        <f t="shared" si="59"/>
        <v>682.5</v>
      </c>
      <c r="E158" s="60"/>
      <c r="F158" s="31">
        <f t="shared" si="60"/>
        <v>912</v>
      </c>
      <c r="G158" s="50"/>
      <c r="H158" s="31">
        <f t="shared" si="56"/>
        <v>1048.5</v>
      </c>
      <c r="I158" s="50"/>
      <c r="J158" s="31">
        <f t="shared" si="57"/>
        <v>1315.5</v>
      </c>
      <c r="K158" s="50"/>
      <c r="L158" s="31">
        <f t="shared" si="61"/>
        <v>1657.5</v>
      </c>
      <c r="M158" s="51"/>
      <c r="N158" s="31">
        <f t="shared" si="62"/>
        <v>2340</v>
      </c>
      <c r="O158" s="64"/>
      <c r="P158" s="31">
        <f t="shared" si="63"/>
        <v>3073.5</v>
      </c>
      <c r="Q158" s="64"/>
      <c r="R158" s="18"/>
      <c r="S158" s="38"/>
      <c r="T158" s="38"/>
    </row>
    <row r="159" spans="1:20" x14ac:dyDescent="0.2">
      <c r="A159" s="17">
        <v>1600</v>
      </c>
      <c r="B159" s="31">
        <f t="shared" si="58"/>
        <v>529.6</v>
      </c>
      <c r="C159" s="50"/>
      <c r="D159" s="31">
        <f t="shared" si="59"/>
        <v>728</v>
      </c>
      <c r="E159" s="60"/>
      <c r="F159" s="31">
        <f t="shared" si="60"/>
        <v>972.8</v>
      </c>
      <c r="G159" s="50"/>
      <c r="H159" s="31">
        <f t="shared" si="56"/>
        <v>1118.4000000000001</v>
      </c>
      <c r="I159" s="50"/>
      <c r="J159" s="31">
        <f t="shared" si="57"/>
        <v>1403.2</v>
      </c>
      <c r="K159" s="50"/>
      <c r="L159" s="31">
        <f t="shared" si="61"/>
        <v>1768</v>
      </c>
      <c r="M159" s="51"/>
      <c r="N159" s="31">
        <f t="shared" si="62"/>
        <v>2496</v>
      </c>
      <c r="O159" s="64"/>
      <c r="P159" s="31">
        <f t="shared" si="63"/>
        <v>3278.4</v>
      </c>
      <c r="Q159" s="64"/>
      <c r="R159" s="18"/>
      <c r="S159" s="38"/>
      <c r="T159" s="38"/>
    </row>
    <row r="160" spans="1:20" x14ac:dyDescent="0.2">
      <c r="A160" s="17">
        <v>1700</v>
      </c>
      <c r="B160" s="31">
        <f t="shared" si="58"/>
        <v>562.70000000000005</v>
      </c>
      <c r="C160" s="50"/>
      <c r="D160" s="31">
        <f t="shared" si="59"/>
        <v>773.5</v>
      </c>
      <c r="E160" s="60"/>
      <c r="F160" s="31">
        <f t="shared" si="60"/>
        <v>1033.5999999999999</v>
      </c>
      <c r="G160" s="50"/>
      <c r="H160" s="31">
        <f t="shared" si="56"/>
        <v>1188.3</v>
      </c>
      <c r="I160" s="50"/>
      <c r="J160" s="31">
        <f t="shared" si="57"/>
        <v>1490.9</v>
      </c>
      <c r="K160" s="50"/>
      <c r="L160" s="31">
        <f t="shared" si="61"/>
        <v>1878.5</v>
      </c>
      <c r="M160" s="51"/>
      <c r="N160" s="31">
        <f t="shared" si="62"/>
        <v>2652</v>
      </c>
      <c r="O160" s="64"/>
      <c r="P160" s="31">
        <f t="shared" si="63"/>
        <v>3483.3</v>
      </c>
      <c r="Q160" s="64"/>
      <c r="R160" s="18"/>
      <c r="S160" s="38"/>
      <c r="T160" s="38"/>
    </row>
    <row r="161" spans="1:20" x14ac:dyDescent="0.2">
      <c r="A161" s="17">
        <v>1800</v>
      </c>
      <c r="B161" s="31">
        <f t="shared" si="58"/>
        <v>595.79999999999995</v>
      </c>
      <c r="C161" s="50"/>
      <c r="D161" s="31">
        <f t="shared" si="59"/>
        <v>819</v>
      </c>
      <c r="E161" s="60"/>
      <c r="F161" s="31">
        <f t="shared" si="60"/>
        <v>1094.4000000000001</v>
      </c>
      <c r="G161" s="50"/>
      <c r="H161" s="31">
        <f t="shared" si="56"/>
        <v>1258.2</v>
      </c>
      <c r="I161" s="50"/>
      <c r="J161" s="31">
        <f t="shared" si="57"/>
        <v>1578.6</v>
      </c>
      <c r="K161" s="50"/>
      <c r="L161" s="31">
        <f t="shared" si="61"/>
        <v>1989</v>
      </c>
      <c r="M161" s="51"/>
      <c r="N161" s="31">
        <f t="shared" si="62"/>
        <v>2808</v>
      </c>
      <c r="O161" s="64"/>
      <c r="P161" s="31">
        <f t="shared" si="63"/>
        <v>3688.2</v>
      </c>
      <c r="Q161" s="64"/>
      <c r="R161" s="18"/>
      <c r="S161" s="38"/>
      <c r="T161" s="38"/>
    </row>
    <row r="162" spans="1:20" x14ac:dyDescent="0.2">
      <c r="A162" s="17">
        <v>1900</v>
      </c>
      <c r="B162" s="31">
        <f t="shared" si="58"/>
        <v>628.9</v>
      </c>
      <c r="C162" s="50"/>
      <c r="D162" s="31">
        <f t="shared" si="59"/>
        <v>864.5</v>
      </c>
      <c r="E162" s="60"/>
      <c r="F162" s="31">
        <f t="shared" si="60"/>
        <v>1155.2</v>
      </c>
      <c r="G162" s="50"/>
      <c r="H162" s="31">
        <f t="shared" si="56"/>
        <v>1328.1</v>
      </c>
      <c r="I162" s="50"/>
      <c r="J162" s="31">
        <f t="shared" si="57"/>
        <v>1666.3</v>
      </c>
      <c r="K162" s="50"/>
      <c r="L162" s="31">
        <f t="shared" si="61"/>
        <v>2099.5</v>
      </c>
      <c r="M162" s="51"/>
      <c r="N162" s="31">
        <f t="shared" si="62"/>
        <v>2964</v>
      </c>
      <c r="O162" s="64"/>
      <c r="P162" s="31">
        <f t="shared" si="63"/>
        <v>3893.1</v>
      </c>
      <c r="Q162" s="64"/>
      <c r="R162" s="18"/>
      <c r="S162" s="38"/>
      <c r="T162" s="38"/>
    </row>
    <row r="163" spans="1:20" x14ac:dyDescent="0.2">
      <c r="A163" s="17">
        <v>2000</v>
      </c>
      <c r="B163" s="31">
        <f t="shared" ref="B163:B188" si="64">$B$153*$A163/1000</f>
        <v>662</v>
      </c>
      <c r="C163" s="50"/>
      <c r="D163" s="31">
        <f t="shared" si="59"/>
        <v>910</v>
      </c>
      <c r="E163" s="60"/>
      <c r="F163" s="31">
        <f t="shared" si="60"/>
        <v>1216</v>
      </c>
      <c r="G163" s="50"/>
      <c r="H163" s="31">
        <f t="shared" si="56"/>
        <v>1398</v>
      </c>
      <c r="I163" s="50"/>
      <c r="J163" s="31">
        <f t="shared" si="57"/>
        <v>1754</v>
      </c>
      <c r="K163" s="50"/>
      <c r="L163" s="31">
        <f t="shared" si="61"/>
        <v>2210</v>
      </c>
      <c r="M163" s="51"/>
      <c r="N163" s="31">
        <f t="shared" si="62"/>
        <v>3120</v>
      </c>
      <c r="O163" s="64"/>
      <c r="P163" s="31">
        <f t="shared" si="63"/>
        <v>4098</v>
      </c>
      <c r="Q163" s="64"/>
      <c r="R163" s="18"/>
      <c r="S163" s="38"/>
      <c r="T163" s="38"/>
    </row>
    <row r="164" spans="1:20" x14ac:dyDescent="0.2">
      <c r="A164" s="17">
        <v>2100</v>
      </c>
      <c r="B164" s="39">
        <f t="shared" si="64"/>
        <v>695.1</v>
      </c>
      <c r="C164" s="51"/>
      <c r="D164" s="39">
        <f t="shared" si="59"/>
        <v>955.5</v>
      </c>
      <c r="E164" s="62"/>
      <c r="F164" s="39">
        <f t="shared" si="60"/>
        <v>1276.8</v>
      </c>
      <c r="G164" s="51"/>
      <c r="H164" s="39">
        <f t="shared" si="56"/>
        <v>1467.9</v>
      </c>
      <c r="I164" s="51"/>
      <c r="J164" s="39">
        <f t="shared" si="57"/>
        <v>1841.7</v>
      </c>
      <c r="K164" s="51"/>
      <c r="L164" s="31">
        <f t="shared" si="61"/>
        <v>2320.5</v>
      </c>
      <c r="M164" s="51"/>
      <c r="N164" s="31">
        <f t="shared" si="62"/>
        <v>3276</v>
      </c>
      <c r="O164" s="64"/>
      <c r="P164" s="31">
        <f t="shared" si="63"/>
        <v>4302.8999999999996</v>
      </c>
      <c r="Q164" s="64"/>
      <c r="R164" s="18"/>
      <c r="S164" s="38"/>
      <c r="T164" s="38"/>
    </row>
    <row r="165" spans="1:20" x14ac:dyDescent="0.2">
      <c r="A165" s="17">
        <v>2200</v>
      </c>
      <c r="B165" s="39">
        <f t="shared" si="64"/>
        <v>728.2</v>
      </c>
      <c r="C165" s="51"/>
      <c r="D165" s="39">
        <f t="shared" si="59"/>
        <v>1001</v>
      </c>
      <c r="E165" s="62"/>
      <c r="F165" s="39">
        <f t="shared" si="60"/>
        <v>1337.6</v>
      </c>
      <c r="G165" s="51"/>
      <c r="H165" s="39">
        <f t="shared" si="56"/>
        <v>1537.8</v>
      </c>
      <c r="I165" s="51"/>
      <c r="J165" s="39">
        <f t="shared" si="57"/>
        <v>1929.4</v>
      </c>
      <c r="K165" s="51"/>
      <c r="L165" s="31">
        <f t="shared" si="61"/>
        <v>2431</v>
      </c>
      <c r="M165" s="51"/>
      <c r="N165" s="31">
        <f t="shared" si="62"/>
        <v>3432</v>
      </c>
      <c r="O165" s="64"/>
      <c r="P165" s="31">
        <f t="shared" si="63"/>
        <v>4507.8</v>
      </c>
      <c r="Q165" s="64"/>
      <c r="R165" s="18"/>
    </row>
    <row r="166" spans="1:20" x14ac:dyDescent="0.2">
      <c r="A166" s="17">
        <v>2300</v>
      </c>
      <c r="B166" s="39">
        <f t="shared" si="64"/>
        <v>761.3</v>
      </c>
      <c r="C166" s="51"/>
      <c r="D166" s="39">
        <f t="shared" si="59"/>
        <v>1046.5</v>
      </c>
      <c r="E166" s="62"/>
      <c r="F166" s="39">
        <f t="shared" si="60"/>
        <v>1398.4</v>
      </c>
      <c r="G166" s="51"/>
      <c r="H166" s="39">
        <f t="shared" si="56"/>
        <v>1607.7</v>
      </c>
      <c r="I166" s="51"/>
      <c r="J166" s="39">
        <f t="shared" si="57"/>
        <v>2017.1</v>
      </c>
      <c r="K166" s="51"/>
      <c r="L166" s="31">
        <f t="shared" si="61"/>
        <v>2541.5</v>
      </c>
      <c r="M166" s="51"/>
      <c r="N166" s="31">
        <f t="shared" si="62"/>
        <v>3588</v>
      </c>
      <c r="O166" s="64"/>
      <c r="P166" s="31">
        <f t="shared" si="63"/>
        <v>4712.7</v>
      </c>
      <c r="Q166" s="64"/>
      <c r="R166" s="18"/>
    </row>
    <row r="167" spans="1:20" x14ac:dyDescent="0.2">
      <c r="A167" s="17">
        <v>2400</v>
      </c>
      <c r="B167" s="39">
        <f t="shared" si="64"/>
        <v>794.4</v>
      </c>
      <c r="C167" s="51"/>
      <c r="D167" s="39">
        <f t="shared" si="59"/>
        <v>1092</v>
      </c>
      <c r="E167" s="62"/>
      <c r="F167" s="39">
        <f t="shared" si="60"/>
        <v>1459.2</v>
      </c>
      <c r="G167" s="51"/>
      <c r="H167" s="39">
        <f t="shared" si="56"/>
        <v>1677.6</v>
      </c>
      <c r="I167" s="51"/>
      <c r="J167" s="39">
        <f t="shared" si="57"/>
        <v>2104.8000000000002</v>
      </c>
      <c r="K167" s="51"/>
      <c r="L167" s="31">
        <f t="shared" si="61"/>
        <v>2652</v>
      </c>
      <c r="M167" s="51"/>
      <c r="N167" s="31">
        <f t="shared" si="62"/>
        <v>3744</v>
      </c>
      <c r="O167" s="64"/>
      <c r="P167" s="31">
        <f t="shared" si="63"/>
        <v>4917.6000000000004</v>
      </c>
      <c r="Q167" s="64"/>
      <c r="R167" s="18"/>
    </row>
    <row r="168" spans="1:20" x14ac:dyDescent="0.2">
      <c r="A168" s="17">
        <v>2500</v>
      </c>
      <c r="B168" s="39">
        <f t="shared" si="64"/>
        <v>827.5</v>
      </c>
      <c r="C168" s="51"/>
      <c r="D168" s="39">
        <f t="shared" si="59"/>
        <v>1137.5</v>
      </c>
      <c r="E168" s="62"/>
      <c r="F168" s="39">
        <f t="shared" si="60"/>
        <v>1520</v>
      </c>
      <c r="G168" s="51"/>
      <c r="H168" s="39">
        <f t="shared" si="56"/>
        <v>1747.5</v>
      </c>
      <c r="I168" s="51"/>
      <c r="J168" s="39">
        <f t="shared" si="57"/>
        <v>2192.5</v>
      </c>
      <c r="K168" s="51"/>
      <c r="L168" s="31">
        <f t="shared" si="61"/>
        <v>2762.5</v>
      </c>
      <c r="M168" s="51"/>
      <c r="N168" s="31">
        <f t="shared" si="62"/>
        <v>3900</v>
      </c>
      <c r="O168" s="64"/>
      <c r="P168" s="31">
        <f t="shared" si="63"/>
        <v>5122.5</v>
      </c>
      <c r="Q168" s="64"/>
      <c r="R168" s="18"/>
    </row>
    <row r="169" spans="1:20" x14ac:dyDescent="0.2">
      <c r="A169" s="17">
        <v>2600</v>
      </c>
      <c r="B169" s="39">
        <f t="shared" si="64"/>
        <v>860.6</v>
      </c>
      <c r="C169" s="51"/>
      <c r="D169" s="39">
        <f t="shared" si="59"/>
        <v>1183</v>
      </c>
      <c r="E169" s="62"/>
      <c r="F169" s="39">
        <f t="shared" si="60"/>
        <v>1580.8</v>
      </c>
      <c r="G169" s="51"/>
      <c r="H169" s="39">
        <f t="shared" si="56"/>
        <v>1817.4</v>
      </c>
      <c r="I169" s="51"/>
      <c r="J169" s="39">
        <f t="shared" si="57"/>
        <v>2280.1999999999998</v>
      </c>
      <c r="K169" s="51"/>
      <c r="L169" s="31">
        <f t="shared" si="61"/>
        <v>2873</v>
      </c>
      <c r="M169" s="51"/>
      <c r="N169" s="31">
        <f t="shared" si="62"/>
        <v>4056</v>
      </c>
      <c r="O169" s="64"/>
      <c r="P169" s="31">
        <f t="shared" si="63"/>
        <v>5327.4</v>
      </c>
      <c r="Q169" s="64"/>
      <c r="R169" s="18"/>
    </row>
    <row r="170" spans="1:20" x14ac:dyDescent="0.2">
      <c r="A170" s="17">
        <v>2700</v>
      </c>
      <c r="B170" s="39">
        <f t="shared" si="64"/>
        <v>893.7</v>
      </c>
      <c r="C170" s="51"/>
      <c r="D170" s="39">
        <f t="shared" si="59"/>
        <v>1228.5</v>
      </c>
      <c r="E170" s="62"/>
      <c r="F170" s="39">
        <f t="shared" si="60"/>
        <v>1641.6</v>
      </c>
      <c r="G170" s="51"/>
      <c r="H170" s="39">
        <f t="shared" si="56"/>
        <v>1887.3</v>
      </c>
      <c r="I170" s="51"/>
      <c r="J170" s="39">
        <f t="shared" si="57"/>
        <v>2367.9</v>
      </c>
      <c r="K170" s="51"/>
      <c r="L170" s="31">
        <f t="shared" si="61"/>
        <v>2983.5</v>
      </c>
      <c r="M170" s="51"/>
      <c r="N170" s="31">
        <f t="shared" si="62"/>
        <v>4212</v>
      </c>
      <c r="O170" s="64"/>
      <c r="P170" s="31">
        <f t="shared" si="63"/>
        <v>5532.3</v>
      </c>
      <c r="Q170" s="64"/>
      <c r="R170" s="18"/>
    </row>
    <row r="171" spans="1:20" x14ac:dyDescent="0.2">
      <c r="A171" s="17">
        <v>2800</v>
      </c>
      <c r="B171" s="39">
        <f t="shared" si="64"/>
        <v>926.8</v>
      </c>
      <c r="C171" s="51"/>
      <c r="D171" s="39">
        <f t="shared" si="59"/>
        <v>1274</v>
      </c>
      <c r="E171" s="62"/>
      <c r="F171" s="39">
        <f t="shared" si="60"/>
        <v>1702.4</v>
      </c>
      <c r="G171" s="51"/>
      <c r="H171" s="39">
        <f t="shared" si="56"/>
        <v>1957.2</v>
      </c>
      <c r="I171" s="51"/>
      <c r="J171" s="39">
        <f t="shared" si="57"/>
        <v>2455.6</v>
      </c>
      <c r="K171" s="51"/>
      <c r="L171" s="31">
        <f t="shared" si="61"/>
        <v>3094</v>
      </c>
      <c r="M171" s="51"/>
      <c r="N171" s="31">
        <f t="shared" si="62"/>
        <v>4368</v>
      </c>
      <c r="O171" s="64"/>
      <c r="P171" s="31">
        <f t="shared" si="63"/>
        <v>5737.2</v>
      </c>
      <c r="Q171" s="64"/>
      <c r="R171" s="18"/>
    </row>
    <row r="172" spans="1:20" x14ac:dyDescent="0.2">
      <c r="A172" s="17">
        <v>2900</v>
      </c>
      <c r="B172" s="39">
        <f t="shared" si="64"/>
        <v>959.9</v>
      </c>
      <c r="C172" s="51"/>
      <c r="D172" s="39">
        <f t="shared" si="59"/>
        <v>1319.5</v>
      </c>
      <c r="E172" s="62"/>
      <c r="F172" s="39">
        <f t="shared" si="60"/>
        <v>1763.2</v>
      </c>
      <c r="G172" s="51"/>
      <c r="H172" s="39">
        <f t="shared" si="56"/>
        <v>2027.1</v>
      </c>
      <c r="I172" s="51"/>
      <c r="J172" s="39">
        <f t="shared" si="57"/>
        <v>2543.3000000000002</v>
      </c>
      <c r="K172" s="51"/>
      <c r="L172" s="31">
        <f t="shared" si="61"/>
        <v>3204.5</v>
      </c>
      <c r="M172" s="51"/>
      <c r="N172" s="31">
        <f t="shared" si="62"/>
        <v>4524</v>
      </c>
      <c r="O172" s="64"/>
      <c r="P172" s="31">
        <f t="shared" si="63"/>
        <v>5942.1</v>
      </c>
      <c r="Q172" s="64"/>
      <c r="R172" s="18"/>
    </row>
    <row r="173" spans="1:20" x14ac:dyDescent="0.2">
      <c r="A173" s="17">
        <v>3000</v>
      </c>
      <c r="B173" s="39">
        <f t="shared" si="64"/>
        <v>993</v>
      </c>
      <c r="C173" s="51"/>
      <c r="D173" s="39">
        <f t="shared" si="59"/>
        <v>1365</v>
      </c>
      <c r="E173" s="62"/>
      <c r="F173" s="39">
        <f t="shared" si="60"/>
        <v>1824</v>
      </c>
      <c r="G173" s="51"/>
      <c r="H173" s="39">
        <f t="shared" si="56"/>
        <v>2097</v>
      </c>
      <c r="I173" s="51"/>
      <c r="J173" s="39">
        <f t="shared" si="57"/>
        <v>2631</v>
      </c>
      <c r="K173" s="51"/>
      <c r="L173" s="31">
        <f t="shared" si="61"/>
        <v>3315</v>
      </c>
      <c r="M173" s="51"/>
      <c r="N173" s="31">
        <f t="shared" si="62"/>
        <v>4680</v>
      </c>
      <c r="O173" s="64"/>
      <c r="P173" s="31">
        <f t="shared" si="63"/>
        <v>6147</v>
      </c>
      <c r="Q173" s="64"/>
      <c r="R173" s="18"/>
    </row>
    <row r="174" spans="1:20" x14ac:dyDescent="0.2">
      <c r="A174" s="17">
        <v>3200</v>
      </c>
      <c r="B174" s="39">
        <f t="shared" si="64"/>
        <v>1059.2</v>
      </c>
      <c r="C174" s="51"/>
      <c r="D174" s="39">
        <f t="shared" si="59"/>
        <v>1456</v>
      </c>
      <c r="E174" s="62"/>
      <c r="F174" s="39">
        <f t="shared" si="60"/>
        <v>1945.6</v>
      </c>
      <c r="G174" s="51"/>
      <c r="H174" s="39">
        <f t="shared" si="56"/>
        <v>2236.8000000000002</v>
      </c>
      <c r="I174" s="51"/>
      <c r="J174" s="39">
        <f t="shared" si="57"/>
        <v>2806.4</v>
      </c>
      <c r="K174" s="51"/>
      <c r="L174" s="31">
        <f t="shared" si="61"/>
        <v>3536</v>
      </c>
      <c r="M174" s="51"/>
      <c r="N174" s="31">
        <f t="shared" si="62"/>
        <v>4992</v>
      </c>
      <c r="O174" s="64"/>
      <c r="P174" s="31">
        <f t="shared" si="63"/>
        <v>6556.8</v>
      </c>
      <c r="Q174" s="64"/>
      <c r="R174" s="18"/>
    </row>
    <row r="175" spans="1:20" x14ac:dyDescent="0.2">
      <c r="A175" s="17">
        <v>3400</v>
      </c>
      <c r="B175" s="39">
        <f t="shared" si="64"/>
        <v>1125.4000000000001</v>
      </c>
      <c r="C175" s="51"/>
      <c r="D175" s="39">
        <f t="shared" si="59"/>
        <v>1547</v>
      </c>
      <c r="E175" s="62"/>
      <c r="F175" s="39">
        <f t="shared" si="60"/>
        <v>2067.1999999999998</v>
      </c>
      <c r="G175" s="51"/>
      <c r="H175" s="39">
        <f t="shared" si="56"/>
        <v>2376.6</v>
      </c>
      <c r="I175" s="51"/>
      <c r="J175" s="39">
        <f t="shared" si="57"/>
        <v>2981.8</v>
      </c>
      <c r="K175" s="51"/>
      <c r="L175" s="31">
        <f t="shared" si="61"/>
        <v>3757</v>
      </c>
      <c r="M175" s="51"/>
      <c r="N175" s="31">
        <f t="shared" si="62"/>
        <v>5304</v>
      </c>
      <c r="O175" s="64"/>
      <c r="P175" s="31">
        <f t="shared" si="63"/>
        <v>6966.6</v>
      </c>
      <c r="Q175" s="64"/>
      <c r="R175" s="18"/>
    </row>
    <row r="176" spans="1:20" x14ac:dyDescent="0.2">
      <c r="A176" s="17">
        <v>3600</v>
      </c>
      <c r="B176" s="39">
        <f t="shared" si="64"/>
        <v>1191.5999999999999</v>
      </c>
      <c r="C176" s="51"/>
      <c r="D176" s="39">
        <f t="shared" si="59"/>
        <v>1638</v>
      </c>
      <c r="E176" s="62"/>
      <c r="F176" s="39">
        <f t="shared" si="60"/>
        <v>2188.8000000000002</v>
      </c>
      <c r="G176" s="51"/>
      <c r="H176" s="39">
        <f t="shared" si="56"/>
        <v>2516.4</v>
      </c>
      <c r="I176" s="51"/>
      <c r="J176" s="39">
        <f t="shared" si="57"/>
        <v>3157.2</v>
      </c>
      <c r="K176" s="51"/>
      <c r="L176" s="31">
        <f t="shared" si="61"/>
        <v>3978</v>
      </c>
      <c r="M176" s="51"/>
      <c r="N176" s="31">
        <f t="shared" si="62"/>
        <v>5616</v>
      </c>
      <c r="O176" s="64"/>
      <c r="P176" s="31">
        <f t="shared" si="63"/>
        <v>7376.4</v>
      </c>
      <c r="Q176" s="64"/>
      <c r="R176" s="18"/>
    </row>
    <row r="177" spans="1:18" x14ac:dyDescent="0.2">
      <c r="A177" s="17">
        <v>3800</v>
      </c>
      <c r="B177" s="39">
        <f t="shared" si="64"/>
        <v>1257.8</v>
      </c>
      <c r="C177" s="51"/>
      <c r="D177" s="39">
        <f t="shared" si="59"/>
        <v>1729</v>
      </c>
      <c r="E177" s="62"/>
      <c r="F177" s="39">
        <f t="shared" si="60"/>
        <v>2310.4</v>
      </c>
      <c r="G177" s="51"/>
      <c r="H177" s="39">
        <f t="shared" si="56"/>
        <v>2656.2</v>
      </c>
      <c r="I177" s="51"/>
      <c r="J177" s="39">
        <f t="shared" si="57"/>
        <v>3332.6</v>
      </c>
      <c r="K177" s="51"/>
      <c r="L177" s="31">
        <f t="shared" si="61"/>
        <v>4199</v>
      </c>
      <c r="M177" s="51"/>
      <c r="N177" s="31">
        <f t="shared" si="62"/>
        <v>5928</v>
      </c>
      <c r="O177" s="64"/>
      <c r="P177" s="31">
        <f t="shared" si="63"/>
        <v>7786.2</v>
      </c>
      <c r="Q177" s="64"/>
      <c r="R177" s="18"/>
    </row>
    <row r="178" spans="1:18" x14ac:dyDescent="0.2">
      <c r="A178" s="17">
        <v>4000</v>
      </c>
      <c r="B178" s="39">
        <f t="shared" si="64"/>
        <v>1324</v>
      </c>
      <c r="C178" s="51"/>
      <c r="D178" s="39">
        <f t="shared" si="59"/>
        <v>1820</v>
      </c>
      <c r="E178" s="62"/>
      <c r="F178" s="39">
        <f t="shared" si="60"/>
        <v>2432</v>
      </c>
      <c r="G178" s="51"/>
      <c r="H178" s="39">
        <f t="shared" si="56"/>
        <v>2796</v>
      </c>
      <c r="I178" s="51"/>
      <c r="J178" s="39">
        <f t="shared" si="57"/>
        <v>3508</v>
      </c>
      <c r="K178" s="51"/>
      <c r="L178" s="31">
        <f t="shared" si="61"/>
        <v>4420</v>
      </c>
      <c r="M178" s="51"/>
      <c r="N178" s="31">
        <f t="shared" si="62"/>
        <v>6240</v>
      </c>
      <c r="O178" s="64"/>
      <c r="P178" s="31">
        <f t="shared" si="63"/>
        <v>8196</v>
      </c>
      <c r="Q178" s="64"/>
      <c r="R178" s="18"/>
    </row>
    <row r="179" spans="1:18" x14ac:dyDescent="0.2">
      <c r="A179" s="17">
        <v>4200</v>
      </c>
      <c r="B179" s="39">
        <f t="shared" si="64"/>
        <v>1390.2</v>
      </c>
      <c r="C179" s="51"/>
      <c r="D179" s="39">
        <f t="shared" si="59"/>
        <v>1911</v>
      </c>
      <c r="E179" s="62"/>
      <c r="F179" s="39">
        <f t="shared" si="60"/>
        <v>2553.6</v>
      </c>
      <c r="G179" s="51"/>
      <c r="H179" s="39">
        <f t="shared" si="56"/>
        <v>2935.8</v>
      </c>
      <c r="I179" s="51"/>
      <c r="J179" s="39">
        <f t="shared" si="57"/>
        <v>3683.4</v>
      </c>
      <c r="K179" s="51"/>
      <c r="L179" s="31">
        <f t="shared" si="61"/>
        <v>4641</v>
      </c>
      <c r="M179" s="51"/>
      <c r="N179" s="31">
        <f t="shared" si="62"/>
        <v>6552</v>
      </c>
      <c r="O179" s="64"/>
      <c r="P179" s="31">
        <f t="shared" si="63"/>
        <v>8605.7999999999993</v>
      </c>
      <c r="Q179" s="64"/>
      <c r="R179" s="18"/>
    </row>
    <row r="180" spans="1:18" x14ac:dyDescent="0.2">
      <c r="A180" s="17">
        <v>4400</v>
      </c>
      <c r="B180" s="39">
        <f t="shared" si="64"/>
        <v>1456.4</v>
      </c>
      <c r="C180" s="51"/>
      <c r="D180" s="39">
        <f t="shared" si="59"/>
        <v>2002</v>
      </c>
      <c r="E180" s="62"/>
      <c r="F180" s="39">
        <f t="shared" si="60"/>
        <v>2675.2</v>
      </c>
      <c r="G180" s="51"/>
      <c r="H180" s="39">
        <f t="shared" si="56"/>
        <v>3075.6</v>
      </c>
      <c r="I180" s="51"/>
      <c r="J180" s="39">
        <f t="shared" si="57"/>
        <v>3858.8</v>
      </c>
      <c r="K180" s="51"/>
      <c r="L180" s="31">
        <f t="shared" si="61"/>
        <v>4862</v>
      </c>
      <c r="M180" s="51"/>
      <c r="N180" s="31">
        <f t="shared" si="62"/>
        <v>6864</v>
      </c>
      <c r="O180" s="64"/>
      <c r="P180" s="31">
        <f t="shared" si="63"/>
        <v>9015.6</v>
      </c>
      <c r="Q180" s="64"/>
      <c r="R180" s="18"/>
    </row>
    <row r="181" spans="1:18" x14ac:dyDescent="0.2">
      <c r="A181" s="41">
        <v>4600</v>
      </c>
      <c r="B181" s="39">
        <f t="shared" si="64"/>
        <v>1522.6</v>
      </c>
      <c r="C181" s="57"/>
      <c r="D181" s="39">
        <f t="shared" si="59"/>
        <v>2093</v>
      </c>
      <c r="E181" s="63"/>
      <c r="F181" s="39">
        <f t="shared" si="60"/>
        <v>2796.8</v>
      </c>
      <c r="G181" s="57"/>
      <c r="H181" s="39">
        <f t="shared" si="56"/>
        <v>3215.4</v>
      </c>
      <c r="I181" s="57"/>
      <c r="J181" s="39">
        <f t="shared" si="57"/>
        <v>4034.2</v>
      </c>
      <c r="K181" s="57"/>
      <c r="L181" s="31">
        <f t="shared" si="61"/>
        <v>5083</v>
      </c>
      <c r="M181" s="51"/>
      <c r="N181" s="31">
        <f t="shared" si="62"/>
        <v>7176</v>
      </c>
      <c r="O181" s="64"/>
      <c r="P181" s="31">
        <f t="shared" si="63"/>
        <v>9425.4</v>
      </c>
      <c r="Q181" s="64"/>
    </row>
    <row r="182" spans="1:18" x14ac:dyDescent="0.2">
      <c r="A182" s="41">
        <v>4800</v>
      </c>
      <c r="B182" s="39">
        <f t="shared" si="64"/>
        <v>1588.8</v>
      </c>
      <c r="C182" s="57"/>
      <c r="D182" s="39">
        <f t="shared" si="59"/>
        <v>2184</v>
      </c>
      <c r="E182" s="63"/>
      <c r="F182" s="39">
        <f t="shared" si="60"/>
        <v>2918.4</v>
      </c>
      <c r="G182" s="57"/>
      <c r="H182" s="39">
        <f t="shared" si="56"/>
        <v>3355.2</v>
      </c>
      <c r="I182" s="57"/>
      <c r="J182" s="39">
        <f t="shared" si="57"/>
        <v>4209.6000000000004</v>
      </c>
      <c r="K182" s="57"/>
      <c r="L182" s="31">
        <f t="shared" si="61"/>
        <v>5304</v>
      </c>
      <c r="M182" s="51"/>
      <c r="N182" s="31">
        <f t="shared" si="62"/>
        <v>7488</v>
      </c>
      <c r="O182" s="64"/>
      <c r="P182" s="31">
        <f t="shared" si="63"/>
        <v>9835.2000000000007</v>
      </c>
      <c r="Q182" s="64"/>
    </row>
    <row r="183" spans="1:18" x14ac:dyDescent="0.2">
      <c r="A183" s="41">
        <v>5000</v>
      </c>
      <c r="B183" s="39">
        <f t="shared" si="64"/>
        <v>1655</v>
      </c>
      <c r="C183" s="57"/>
      <c r="D183" s="39">
        <f t="shared" si="59"/>
        <v>2275</v>
      </c>
      <c r="E183" s="63"/>
      <c r="F183" s="39">
        <f t="shared" si="60"/>
        <v>3040</v>
      </c>
      <c r="G183" s="57"/>
      <c r="H183" s="39">
        <f t="shared" si="56"/>
        <v>3495</v>
      </c>
      <c r="I183" s="57"/>
      <c r="J183" s="39">
        <f t="shared" si="57"/>
        <v>4385</v>
      </c>
      <c r="K183" s="57"/>
      <c r="L183" s="31">
        <f t="shared" si="61"/>
        <v>5525</v>
      </c>
      <c r="M183" s="51"/>
      <c r="N183" s="31">
        <f t="shared" si="62"/>
        <v>7800</v>
      </c>
      <c r="O183" s="64"/>
      <c r="P183" s="31">
        <f t="shared" si="63"/>
        <v>10245</v>
      </c>
      <c r="Q183" s="64"/>
    </row>
    <row r="184" spans="1:18" x14ac:dyDescent="0.2">
      <c r="A184" s="41">
        <v>5200</v>
      </c>
      <c r="B184" s="39">
        <f t="shared" si="64"/>
        <v>1721.2</v>
      </c>
      <c r="C184" s="57"/>
      <c r="D184" s="39">
        <f t="shared" si="59"/>
        <v>2366</v>
      </c>
      <c r="E184" s="63"/>
      <c r="F184" s="39">
        <f t="shared" si="60"/>
        <v>3161.6</v>
      </c>
      <c r="G184" s="57"/>
      <c r="H184" s="39">
        <f t="shared" si="56"/>
        <v>3634.8</v>
      </c>
      <c r="I184" s="57"/>
      <c r="J184" s="39">
        <f t="shared" si="57"/>
        <v>4560.3999999999996</v>
      </c>
      <c r="K184" s="57"/>
      <c r="L184" s="31">
        <f t="shared" si="61"/>
        <v>5746</v>
      </c>
      <c r="M184" s="51"/>
      <c r="N184" s="31">
        <f t="shared" si="62"/>
        <v>8112</v>
      </c>
      <c r="O184" s="64"/>
      <c r="P184" s="31">
        <f t="shared" si="63"/>
        <v>10654.8</v>
      </c>
      <c r="Q184" s="64"/>
    </row>
    <row r="185" spans="1:18" x14ac:dyDescent="0.2">
      <c r="A185" s="41">
        <v>5400</v>
      </c>
      <c r="B185" s="39">
        <f t="shared" si="64"/>
        <v>1787.4</v>
      </c>
      <c r="C185" s="57"/>
      <c r="D185" s="39">
        <f t="shared" si="59"/>
        <v>2457</v>
      </c>
      <c r="E185" s="63"/>
      <c r="F185" s="39">
        <f t="shared" si="60"/>
        <v>3283.2</v>
      </c>
      <c r="G185" s="57"/>
      <c r="H185" s="39">
        <f t="shared" si="56"/>
        <v>3774.6</v>
      </c>
      <c r="I185" s="57"/>
      <c r="J185" s="39">
        <f t="shared" si="57"/>
        <v>4735.8</v>
      </c>
      <c r="K185" s="57"/>
      <c r="L185" s="31">
        <f t="shared" si="61"/>
        <v>5967</v>
      </c>
      <c r="M185" s="51"/>
      <c r="N185" s="31">
        <f t="shared" si="62"/>
        <v>8424</v>
      </c>
      <c r="O185" s="64"/>
      <c r="P185" s="31">
        <f t="shared" si="63"/>
        <v>11064.6</v>
      </c>
      <c r="Q185" s="64"/>
    </row>
    <row r="186" spans="1:18" x14ac:dyDescent="0.2">
      <c r="A186" s="41">
        <v>5600</v>
      </c>
      <c r="B186" s="39">
        <f t="shared" si="64"/>
        <v>1853.6</v>
      </c>
      <c r="C186" s="57"/>
      <c r="D186" s="39">
        <f t="shared" si="59"/>
        <v>2548</v>
      </c>
      <c r="E186" s="63"/>
      <c r="F186" s="39">
        <f t="shared" si="60"/>
        <v>3404.8</v>
      </c>
      <c r="G186" s="57"/>
      <c r="H186" s="39">
        <f t="shared" si="56"/>
        <v>3914.4</v>
      </c>
      <c r="I186" s="57"/>
      <c r="J186" s="39">
        <f t="shared" si="57"/>
        <v>4911.2</v>
      </c>
      <c r="K186" s="57"/>
      <c r="L186" s="31">
        <f t="shared" si="61"/>
        <v>6188</v>
      </c>
      <c r="M186" s="51"/>
      <c r="N186" s="31">
        <f t="shared" si="62"/>
        <v>8736</v>
      </c>
      <c r="O186" s="64"/>
      <c r="P186" s="31">
        <f t="shared" si="63"/>
        <v>11474.4</v>
      </c>
      <c r="Q186" s="64"/>
    </row>
    <row r="187" spans="1:18" x14ac:dyDescent="0.2">
      <c r="A187" s="41">
        <v>5800</v>
      </c>
      <c r="B187" s="39">
        <f t="shared" si="64"/>
        <v>1919.8</v>
      </c>
      <c r="C187" s="57"/>
      <c r="D187" s="39">
        <f t="shared" si="59"/>
        <v>2639</v>
      </c>
      <c r="E187" s="63"/>
      <c r="F187" s="39">
        <f t="shared" si="60"/>
        <v>3526.4</v>
      </c>
      <c r="G187" s="57"/>
      <c r="H187" s="39">
        <f t="shared" si="56"/>
        <v>4054.2</v>
      </c>
      <c r="I187" s="57"/>
      <c r="J187" s="39">
        <f t="shared" si="57"/>
        <v>5086.6000000000004</v>
      </c>
      <c r="K187" s="57"/>
      <c r="L187" s="31">
        <f t="shared" si="61"/>
        <v>6409</v>
      </c>
      <c r="M187" s="51"/>
      <c r="N187" s="31">
        <f t="shared" si="62"/>
        <v>9048</v>
      </c>
      <c r="O187" s="64"/>
      <c r="P187" s="31">
        <f t="shared" si="63"/>
        <v>11884.2</v>
      </c>
      <c r="Q187" s="64"/>
    </row>
    <row r="188" spans="1:18" x14ac:dyDescent="0.2">
      <c r="A188" s="41">
        <v>6000</v>
      </c>
      <c r="B188" s="39">
        <f t="shared" si="64"/>
        <v>1986</v>
      </c>
      <c r="C188" s="57"/>
      <c r="D188" s="39">
        <f t="shared" si="59"/>
        <v>2730</v>
      </c>
      <c r="E188" s="63"/>
      <c r="F188" s="39">
        <f t="shared" si="60"/>
        <v>3648</v>
      </c>
      <c r="G188" s="57"/>
      <c r="H188" s="39">
        <f t="shared" si="56"/>
        <v>4194</v>
      </c>
      <c r="I188" s="57"/>
      <c r="J188" s="39">
        <f t="shared" si="57"/>
        <v>5262</v>
      </c>
      <c r="K188" s="57"/>
      <c r="L188" s="31">
        <f t="shared" si="61"/>
        <v>6630</v>
      </c>
      <c r="M188" s="51"/>
      <c r="N188" s="31">
        <f t="shared" si="62"/>
        <v>9360</v>
      </c>
      <c r="O188" s="64"/>
      <c r="P188" s="31">
        <f t="shared" si="63"/>
        <v>12294</v>
      </c>
      <c r="Q188" s="64"/>
    </row>
  </sheetData>
  <mergeCells count="36">
    <mergeCell ref="L145:M145"/>
    <mergeCell ref="N145:O145"/>
    <mergeCell ref="P145:Q145"/>
    <mergeCell ref="A144:Q144"/>
    <mergeCell ref="L53:M53"/>
    <mergeCell ref="N53:O53"/>
    <mergeCell ref="P53:Q53"/>
    <mergeCell ref="A52:Q52"/>
    <mergeCell ref="L99:M99"/>
    <mergeCell ref="N99:O99"/>
    <mergeCell ref="P99:Q99"/>
    <mergeCell ref="A98:Q98"/>
    <mergeCell ref="F53:G53"/>
    <mergeCell ref="B99:C99"/>
    <mergeCell ref="D99:E99"/>
    <mergeCell ref="F99:G99"/>
    <mergeCell ref="H99:I99"/>
    <mergeCell ref="J99:K99"/>
    <mergeCell ref="H53:I53"/>
    <mergeCell ref="J53:K53"/>
    <mergeCell ref="L7:M7"/>
    <mergeCell ref="N7:O7"/>
    <mergeCell ref="P7:Q7"/>
    <mergeCell ref="A6:Q6"/>
    <mergeCell ref="B145:C145"/>
    <mergeCell ref="D145:E145"/>
    <mergeCell ref="F145:G145"/>
    <mergeCell ref="H145:I145"/>
    <mergeCell ref="J145:K145"/>
    <mergeCell ref="B7:C7"/>
    <mergeCell ref="D7:E7"/>
    <mergeCell ref="F7:G7"/>
    <mergeCell ref="H7:I7"/>
    <mergeCell ref="J7:K7"/>
    <mergeCell ref="B53:C53"/>
    <mergeCell ref="D53:E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Lisa </vt:lpstr>
      <vt:lpstr>Ark2</vt:lpstr>
      <vt:lpstr>Blad1</vt:lpstr>
      <vt:lpstr>'Lisa '!Utskriftsområde</vt:lpstr>
      <vt:lpstr>'Lisa '!Utskriftstitler</vt:lpstr>
    </vt:vector>
  </TitlesOfParts>
  <Company>NorArmatur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Per Gunnar</cp:lastModifiedBy>
  <cp:lastPrinted>2016-02-28T13:04:50Z</cp:lastPrinted>
  <dcterms:created xsi:type="dcterms:W3CDTF">2001-10-22T08:56:49Z</dcterms:created>
  <dcterms:modified xsi:type="dcterms:W3CDTF">2017-05-08T06:32:12Z</dcterms:modified>
</cp:coreProperties>
</file>