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 Gunnar\Documents\Lyngson\Beregningsprogrammer\WEB-Kalkulatorer\Mars 2016\"/>
    </mc:Choice>
  </mc:AlternateContent>
  <workbookProtection workbookAlgorithmName="SHA-512" workbookHashValue="wYUNiukkshyjZZTeYHxE8Q8mtn6ihcqfeqwlhKowiSCaa0nX958K8jNissCZLm1TH1kJOedWnS6lDB2bmgl9TA==" workbookSaltValue="mFAsWsenz9m6BQRyCfAhPA==" workbookSpinCount="100000" lockStructure="1"/>
  <bookViews>
    <workbookView xWindow="-12" yWindow="3216" windowWidth="12036" windowHeight="3012"/>
  </bookViews>
  <sheets>
    <sheet name="MINI" sheetId="2" r:id="rId1"/>
    <sheet name="Blad1" sheetId="1" state="hidden" r:id="rId2"/>
  </sheets>
  <definedNames>
    <definedName name="_xlnm.Print_Area" localSheetId="0">MINI!$C$2:$H$131</definedName>
    <definedName name="_xlnm.Print_Titles" localSheetId="0">MINI!$1:$4</definedName>
  </definedNames>
  <calcPr calcId="152511"/>
</workbook>
</file>

<file path=xl/calcChain.xml><?xml version="1.0" encoding="utf-8"?>
<calcChain xmlns="http://schemas.openxmlformats.org/spreadsheetml/2006/main">
  <c r="H107" i="2" l="1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F96" i="2" l="1"/>
  <c r="D83" i="2"/>
  <c r="D84" i="2"/>
  <c r="D85" i="2"/>
  <c r="D86" i="2"/>
  <c r="D87" i="2"/>
  <c r="D89" i="2"/>
  <c r="D90" i="2"/>
  <c r="D91" i="2"/>
  <c r="D92" i="2"/>
  <c r="D93" i="2"/>
  <c r="D94" i="2"/>
  <c r="D95" i="2"/>
  <c r="D96" i="2"/>
  <c r="D97" i="2"/>
  <c r="D98" i="2"/>
  <c r="D99" i="2"/>
  <c r="D88" i="2"/>
  <c r="D59" i="2"/>
  <c r="D60" i="2"/>
  <c r="D61" i="2"/>
  <c r="D62" i="2"/>
  <c r="D63" i="2"/>
  <c r="D65" i="2"/>
  <c r="D66" i="2"/>
  <c r="D67" i="2"/>
  <c r="D68" i="2"/>
  <c r="D69" i="2"/>
  <c r="D70" i="2"/>
  <c r="D71" i="2"/>
  <c r="D72" i="2"/>
  <c r="D73" i="2"/>
  <c r="D74" i="2"/>
  <c r="D75" i="2"/>
  <c r="D64" i="2"/>
  <c r="D35" i="2"/>
  <c r="D36" i="2"/>
  <c r="D37" i="2"/>
  <c r="D38" i="2"/>
  <c r="D39" i="2"/>
  <c r="D41" i="2"/>
  <c r="D42" i="2"/>
  <c r="D43" i="2"/>
  <c r="D44" i="2"/>
  <c r="D45" i="2"/>
  <c r="D46" i="2"/>
  <c r="D47" i="2"/>
  <c r="D48" i="2"/>
  <c r="D49" i="2"/>
  <c r="D50" i="2"/>
  <c r="D51" i="2"/>
  <c r="D40" i="2"/>
  <c r="G99" i="2"/>
  <c r="F99" i="2"/>
  <c r="E99" i="2"/>
  <c r="G97" i="2"/>
  <c r="F97" i="2"/>
  <c r="E97" i="2"/>
  <c r="G95" i="2"/>
  <c r="F95" i="2"/>
  <c r="E95" i="2"/>
  <c r="E75" i="2"/>
  <c r="G73" i="2"/>
  <c r="G75" i="2"/>
  <c r="F75" i="2"/>
  <c r="E73" i="2"/>
  <c r="F73" i="2"/>
  <c r="E71" i="2"/>
  <c r="F71" i="2"/>
  <c r="G71" i="2"/>
  <c r="G51" i="2"/>
  <c r="E51" i="2"/>
  <c r="G49" i="2"/>
  <c r="F51" i="2"/>
  <c r="E49" i="2"/>
  <c r="F49" i="2"/>
  <c r="E47" i="2"/>
  <c r="F47" i="2"/>
  <c r="G47" i="2"/>
  <c r="G27" i="2"/>
  <c r="F27" i="2"/>
  <c r="E27" i="2"/>
  <c r="G25" i="2"/>
  <c r="F25" i="2"/>
  <c r="E25" i="2"/>
  <c r="G23" i="2"/>
  <c r="F23" i="2"/>
  <c r="E23" i="2"/>
  <c r="C86" i="1"/>
  <c r="E86" i="1"/>
  <c r="G86" i="1"/>
  <c r="I86" i="1"/>
  <c r="C84" i="1"/>
  <c r="E84" i="1"/>
  <c r="G84" i="1"/>
  <c r="I84" i="1"/>
  <c r="C82" i="1"/>
  <c r="E82" i="1"/>
  <c r="G82" i="1"/>
  <c r="I82" i="1"/>
  <c r="C65" i="1"/>
  <c r="E65" i="1"/>
  <c r="G65" i="1"/>
  <c r="I65" i="1"/>
  <c r="C63" i="1"/>
  <c r="E63" i="1"/>
  <c r="G63" i="1"/>
  <c r="I63" i="1"/>
  <c r="C61" i="1"/>
  <c r="E61" i="1"/>
  <c r="G61" i="1"/>
  <c r="I61" i="1"/>
  <c r="C44" i="1"/>
  <c r="E44" i="1"/>
  <c r="G44" i="1"/>
  <c r="I44" i="1"/>
  <c r="C42" i="1"/>
  <c r="E42" i="1"/>
  <c r="G42" i="1"/>
  <c r="I42" i="1"/>
  <c r="C40" i="1"/>
  <c r="E40" i="1"/>
  <c r="G40" i="1"/>
  <c r="I40" i="1"/>
  <c r="C21" i="1"/>
  <c r="E21" i="1"/>
  <c r="G21" i="1"/>
  <c r="I21" i="1"/>
  <c r="C19" i="1"/>
  <c r="E19" i="1"/>
  <c r="G19" i="1"/>
  <c r="I19" i="1"/>
  <c r="C23" i="1"/>
  <c r="E23" i="1"/>
  <c r="G23" i="1"/>
  <c r="I23" i="1"/>
  <c r="G84" i="2" l="1"/>
  <c r="G85" i="2"/>
  <c r="G86" i="2"/>
  <c r="G87" i="2"/>
  <c r="G88" i="2"/>
  <c r="G89" i="2"/>
  <c r="G90" i="2"/>
  <c r="G91" i="2"/>
  <c r="G92" i="2"/>
  <c r="G93" i="2"/>
  <c r="G94" i="2"/>
  <c r="G96" i="2"/>
  <c r="G98" i="2"/>
  <c r="G83" i="2"/>
  <c r="G60" i="2"/>
  <c r="G61" i="2"/>
  <c r="G62" i="2"/>
  <c r="G63" i="2"/>
  <c r="G64" i="2"/>
  <c r="G65" i="2"/>
  <c r="G66" i="2"/>
  <c r="G67" i="2"/>
  <c r="G68" i="2"/>
  <c r="G69" i="2"/>
  <c r="G70" i="2"/>
  <c r="G72" i="2"/>
  <c r="G74" i="2"/>
  <c r="G59" i="2"/>
  <c r="G36" i="2"/>
  <c r="G37" i="2"/>
  <c r="G38" i="2"/>
  <c r="G39" i="2"/>
  <c r="G40" i="2"/>
  <c r="G41" i="2"/>
  <c r="G42" i="2"/>
  <c r="G43" i="2"/>
  <c r="G44" i="2"/>
  <c r="G45" i="2"/>
  <c r="G46" i="2"/>
  <c r="G48" i="2"/>
  <c r="G50" i="2"/>
  <c r="G35" i="2"/>
  <c r="G12" i="2"/>
  <c r="G13" i="2"/>
  <c r="G14" i="2"/>
  <c r="G15" i="2"/>
  <c r="G16" i="2"/>
  <c r="G17" i="2"/>
  <c r="G18" i="2"/>
  <c r="G19" i="2"/>
  <c r="G20" i="2"/>
  <c r="G21" i="2"/>
  <c r="G22" i="2"/>
  <c r="G24" i="2"/>
  <c r="G26" i="2"/>
  <c r="G11" i="2"/>
  <c r="I70" i="1"/>
  <c r="I71" i="1"/>
  <c r="I72" i="1"/>
  <c r="I73" i="1"/>
  <c r="I77" i="1"/>
  <c r="I78" i="1"/>
  <c r="I79" i="1"/>
  <c r="I80" i="1"/>
  <c r="I81" i="1"/>
  <c r="I83" i="1"/>
  <c r="I85" i="1"/>
  <c r="I49" i="1"/>
  <c r="I50" i="1"/>
  <c r="I51" i="1"/>
  <c r="I52" i="1"/>
  <c r="I56" i="1"/>
  <c r="I57" i="1"/>
  <c r="I58" i="1"/>
  <c r="I59" i="1"/>
  <c r="I60" i="1"/>
  <c r="I62" i="1"/>
  <c r="I64" i="1"/>
  <c r="I28" i="1"/>
  <c r="I29" i="1"/>
  <c r="I30" i="1"/>
  <c r="I31" i="1"/>
  <c r="I35" i="1"/>
  <c r="I36" i="1"/>
  <c r="I37" i="1"/>
  <c r="I38" i="1"/>
  <c r="I39" i="1"/>
  <c r="I41" i="1"/>
  <c r="I43" i="1"/>
  <c r="I7" i="1"/>
  <c r="I8" i="1"/>
  <c r="I9" i="1"/>
  <c r="I10" i="1"/>
  <c r="I14" i="1"/>
  <c r="I15" i="1"/>
  <c r="I16" i="1"/>
  <c r="I17" i="1"/>
  <c r="I18" i="1"/>
  <c r="I20" i="1"/>
  <c r="I22" i="1"/>
  <c r="I13" i="1"/>
  <c r="I74" i="1" l="1"/>
  <c r="I76" i="1"/>
  <c r="I55" i="1"/>
  <c r="I53" i="1"/>
  <c r="I32" i="1"/>
  <c r="I34" i="1"/>
  <c r="I11" i="1"/>
  <c r="F91" i="2" l="1"/>
  <c r="E91" i="2"/>
  <c r="F67" i="2"/>
  <c r="E67" i="2"/>
  <c r="F43" i="2"/>
  <c r="E43" i="2"/>
  <c r="F19" i="2"/>
  <c r="E19" i="2"/>
  <c r="C78" i="1" l="1"/>
  <c r="E78" i="1"/>
  <c r="G78" i="1"/>
  <c r="C57" i="1"/>
  <c r="E57" i="1"/>
  <c r="G57" i="1"/>
  <c r="C36" i="1"/>
  <c r="E36" i="1"/>
  <c r="G36" i="1"/>
  <c r="C15" i="1"/>
  <c r="E15" i="1"/>
  <c r="G15" i="1"/>
  <c r="C49" i="1" l="1"/>
  <c r="C50" i="1"/>
  <c r="C51" i="1"/>
  <c r="C52" i="1"/>
  <c r="C53" i="1"/>
  <c r="C56" i="1"/>
  <c r="C58" i="1"/>
  <c r="C59" i="1"/>
  <c r="C60" i="1"/>
  <c r="C62" i="1"/>
  <c r="C64" i="1"/>
  <c r="C55" i="1"/>
  <c r="C14" i="1" l="1"/>
  <c r="C16" i="1"/>
  <c r="C17" i="1"/>
  <c r="C18" i="1"/>
  <c r="C20" i="1"/>
  <c r="C22" i="1"/>
  <c r="C13" i="1"/>
  <c r="C7" i="1"/>
  <c r="C8" i="1"/>
  <c r="C9" i="1"/>
  <c r="C10" i="1"/>
  <c r="C11" i="1"/>
  <c r="C35" i="1"/>
  <c r="C37" i="1"/>
  <c r="C38" i="1"/>
  <c r="C39" i="1"/>
  <c r="C41" i="1"/>
  <c r="C43" i="1"/>
  <c r="C34" i="1"/>
  <c r="C28" i="1"/>
  <c r="C29" i="1"/>
  <c r="C30" i="1"/>
  <c r="C31" i="1"/>
  <c r="C32" i="1"/>
  <c r="C77" i="1"/>
  <c r="C79" i="1"/>
  <c r="C80" i="1"/>
  <c r="C81" i="1"/>
  <c r="C83" i="1"/>
  <c r="C85" i="1"/>
  <c r="C76" i="1"/>
  <c r="C70" i="1"/>
  <c r="C71" i="1"/>
  <c r="C72" i="1"/>
  <c r="C73" i="1"/>
  <c r="C74" i="1"/>
  <c r="E7" i="1" l="1"/>
  <c r="E8" i="1"/>
  <c r="E9" i="1"/>
  <c r="E10" i="1"/>
  <c r="G7" i="1"/>
  <c r="G8" i="1"/>
  <c r="G9" i="1"/>
  <c r="G10" i="1"/>
  <c r="G14" i="1"/>
  <c r="G16" i="1"/>
  <c r="G17" i="1"/>
  <c r="G18" i="1"/>
  <c r="G20" i="1"/>
  <c r="G22" i="1"/>
  <c r="E14" i="1"/>
  <c r="E16" i="1"/>
  <c r="E17" i="1"/>
  <c r="E18" i="1"/>
  <c r="E20" i="1"/>
  <c r="E22" i="1"/>
  <c r="E28" i="1"/>
  <c r="E29" i="1"/>
  <c r="E30" i="1"/>
  <c r="E31" i="1"/>
  <c r="G28" i="1"/>
  <c r="G29" i="1"/>
  <c r="G30" i="1"/>
  <c r="G31" i="1"/>
  <c r="G35" i="1"/>
  <c r="G37" i="1"/>
  <c r="G38" i="1"/>
  <c r="G39" i="1"/>
  <c r="G41" i="1"/>
  <c r="G43" i="1"/>
  <c r="E35" i="1"/>
  <c r="E37" i="1"/>
  <c r="E38" i="1"/>
  <c r="E39" i="1"/>
  <c r="E41" i="1"/>
  <c r="E43" i="1"/>
  <c r="E49" i="1"/>
  <c r="E50" i="1"/>
  <c r="E51" i="1"/>
  <c r="E52" i="1"/>
  <c r="G49" i="1"/>
  <c r="G50" i="1"/>
  <c r="G51" i="1"/>
  <c r="G52" i="1"/>
  <c r="G56" i="1"/>
  <c r="G58" i="1"/>
  <c r="G59" i="1"/>
  <c r="G60" i="1"/>
  <c r="G62" i="1"/>
  <c r="G64" i="1"/>
  <c r="E56" i="1"/>
  <c r="E58" i="1"/>
  <c r="E59" i="1"/>
  <c r="E60" i="1"/>
  <c r="E62" i="1"/>
  <c r="E64" i="1"/>
  <c r="G70" i="1"/>
  <c r="G71" i="1"/>
  <c r="G72" i="1"/>
  <c r="G73" i="1"/>
  <c r="E70" i="1"/>
  <c r="E71" i="1"/>
  <c r="E72" i="1"/>
  <c r="E73" i="1"/>
  <c r="G77" i="1"/>
  <c r="G79" i="1"/>
  <c r="G80" i="1"/>
  <c r="G81" i="1"/>
  <c r="G83" i="1"/>
  <c r="G85" i="1"/>
  <c r="E77" i="1"/>
  <c r="E79" i="1"/>
  <c r="E80" i="1"/>
  <c r="E81" i="1"/>
  <c r="E83" i="1"/>
  <c r="E85" i="1"/>
  <c r="G53" i="1"/>
  <c r="G74" i="1"/>
  <c r="G32" i="1"/>
  <c r="G11" i="1"/>
  <c r="E74" i="1"/>
  <c r="E53" i="1"/>
  <c r="E32" i="1"/>
  <c r="E11" i="1"/>
  <c r="G76" i="1"/>
  <c r="G55" i="1"/>
  <c r="G34" i="1"/>
  <c r="G13" i="1"/>
  <c r="E76" i="1"/>
  <c r="E55" i="1"/>
  <c r="E34" i="1"/>
  <c r="E13" i="1"/>
  <c r="A4" i="2" l="1"/>
  <c r="E83" i="2" l="1"/>
  <c r="E87" i="2"/>
  <c r="E92" i="2"/>
  <c r="E98" i="2"/>
  <c r="E84" i="2"/>
  <c r="E88" i="2"/>
  <c r="E93" i="2"/>
  <c r="E85" i="2"/>
  <c r="E89" i="2"/>
  <c r="E94" i="2"/>
  <c r="E86" i="2"/>
  <c r="E90" i="2"/>
  <c r="E96" i="2"/>
  <c r="E61" i="2"/>
  <c r="E65" i="2"/>
  <c r="E70" i="2"/>
  <c r="E63" i="2"/>
  <c r="E74" i="2"/>
  <c r="E60" i="2"/>
  <c r="E69" i="2"/>
  <c r="E62" i="2"/>
  <c r="E66" i="2"/>
  <c r="E72" i="2"/>
  <c r="E59" i="2"/>
  <c r="E68" i="2"/>
  <c r="E64" i="2"/>
  <c r="E37" i="2"/>
  <c r="E41" i="2"/>
  <c r="E46" i="2"/>
  <c r="E38" i="2"/>
  <c r="E42" i="2"/>
  <c r="E48" i="2"/>
  <c r="E35" i="2"/>
  <c r="E39" i="2"/>
  <c r="E44" i="2"/>
  <c r="E50" i="2"/>
  <c r="E36" i="2"/>
  <c r="E40" i="2"/>
  <c r="E45" i="2"/>
  <c r="F13" i="2"/>
  <c r="F17" i="2"/>
  <c r="F22" i="2"/>
  <c r="F15" i="2"/>
  <c r="F26" i="2"/>
  <c r="F12" i="2"/>
  <c r="F21" i="2"/>
  <c r="F14" i="2"/>
  <c r="F18" i="2"/>
  <c r="F24" i="2"/>
  <c r="F11" i="2"/>
  <c r="F20" i="2"/>
  <c r="F16" i="2"/>
  <c r="E13" i="2"/>
  <c r="E17" i="2"/>
  <c r="E22" i="2"/>
  <c r="E15" i="2"/>
  <c r="E26" i="2"/>
  <c r="E16" i="2"/>
  <c r="E14" i="2"/>
  <c r="E18" i="2"/>
  <c r="E24" i="2"/>
  <c r="E11" i="2"/>
  <c r="E20" i="2"/>
  <c r="E12" i="2"/>
  <c r="E21" i="2"/>
  <c r="F83" i="2" l="1"/>
  <c r="F87" i="2"/>
  <c r="F92" i="2"/>
  <c r="F98" i="2"/>
  <c r="F84" i="2"/>
  <c r="F88" i="2"/>
  <c r="F93" i="2"/>
  <c r="F85" i="2"/>
  <c r="F89" i="2"/>
  <c r="F94" i="2"/>
  <c r="F86" i="2"/>
  <c r="F90" i="2"/>
  <c r="F61" i="2"/>
  <c r="F65" i="2"/>
  <c r="F70" i="2"/>
  <c r="F59" i="2"/>
  <c r="F74" i="2"/>
  <c r="F64" i="2"/>
  <c r="F69" i="2"/>
  <c r="F62" i="2"/>
  <c r="F66" i="2"/>
  <c r="F72" i="2"/>
  <c r="F63" i="2"/>
  <c r="F68" i="2"/>
  <c r="F60" i="2"/>
  <c r="F37" i="2"/>
  <c r="F41" i="2"/>
  <c r="F46" i="2"/>
  <c r="F42" i="2"/>
  <c r="F48" i="2"/>
  <c r="F35" i="2"/>
  <c r="F39" i="2"/>
  <c r="F44" i="2"/>
  <c r="F50" i="2"/>
  <c r="F36" i="2"/>
  <c r="F40" i="2"/>
  <c r="F45" i="2"/>
  <c r="F38" i="2"/>
</calcChain>
</file>

<file path=xl/comments1.xml><?xml version="1.0" encoding="utf-8"?>
<comments xmlns="http://schemas.openxmlformats.org/spreadsheetml/2006/main">
  <authors>
    <author>Mattias</author>
  </authors>
  <commentList>
    <comment ref="K11" authorId="0" shape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4" authorId="0" shapeId="0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<sst xmlns="http://schemas.openxmlformats.org/spreadsheetml/2006/main" count="128" uniqueCount="32">
  <si>
    <t>75/65/20</t>
  </si>
  <si>
    <t>Längd</t>
  </si>
  <si>
    <t>(mm)</t>
  </si>
  <si>
    <r>
      <t xml:space="preserve">Avgiven effekt (W) vid </t>
    </r>
    <r>
      <rPr>
        <sz val="10"/>
        <rFont val="Times New Roman"/>
        <family val="1"/>
      </rPr>
      <t>Δ</t>
    </r>
    <r>
      <rPr>
        <sz val="10"/>
        <rFont val="Arial"/>
        <family val="2"/>
      </rPr>
      <t>T:</t>
    </r>
  </si>
  <si>
    <t xml:space="preserve"> </t>
  </si>
  <si>
    <t>Returtemp.</t>
  </si>
  <si>
    <t>n-faktor</t>
  </si>
  <si>
    <t>Effekt (W)</t>
  </si>
  <si>
    <t>-</t>
  </si>
  <si>
    <t>H80</t>
  </si>
  <si>
    <t>H130</t>
  </si>
  <si>
    <t>H230</t>
  </si>
  <si>
    <t>H280</t>
  </si>
  <si>
    <t xml:space="preserve">                          Höjd 130mm</t>
  </si>
  <si>
    <t xml:space="preserve">                        Höjd 80mm</t>
  </si>
  <si>
    <t xml:space="preserve">                        Höjd 230mm</t>
  </si>
  <si>
    <t xml:space="preserve">                        Höjd 280mm</t>
  </si>
  <si>
    <t xml:space="preserve">                      MINI DBE  Höjd 280mm</t>
  </si>
  <si>
    <t>Version: 2015-10-13</t>
  </si>
  <si>
    <t>MINI &amp; MINI DBE</t>
  </si>
  <si>
    <t>Antal DBE</t>
  </si>
  <si>
    <t>Turtemp.</t>
  </si>
  <si>
    <t>Romtemp.</t>
  </si>
  <si>
    <t>Høyde 80</t>
  </si>
  <si>
    <t>Lengde (mm)</t>
  </si>
  <si>
    <t>Høyde 130</t>
  </si>
  <si>
    <t>Dybde</t>
  </si>
  <si>
    <t>Høyde 230</t>
  </si>
  <si>
    <t>Høyde 280</t>
  </si>
  <si>
    <t>Effekt (W) - med viftene i Comfort modus</t>
  </si>
  <si>
    <t>Lengde(mm)</t>
  </si>
  <si>
    <t>MINI DBE Høyde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</si>
</sst>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0" fillId="0" borderId="0" xfId="0" applyFill="1" applyBorder="1"/>
    <xf numFmtId="0" fontId="0" fillId="0" borderId="4" xfId="0" applyBorder="1"/>
    <xf numFmtId="1" fontId="0" fillId="0" borderId="6" xfId="0" applyNumberFormat="1" applyBorder="1"/>
    <xf numFmtId="1" fontId="0" fillId="0" borderId="0" xfId="0" applyNumberFormat="1" applyFill="1" applyBorder="1"/>
    <xf numFmtId="0" fontId="3" fillId="0" borderId="0" xfId="0" applyFont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3" borderId="0" xfId="0" applyFill="1"/>
    <xf numFmtId="1" fontId="0" fillId="3" borderId="1" xfId="0" applyNumberFormat="1" applyFill="1" applyBorder="1"/>
    <xf numFmtId="0" fontId="0" fillId="3" borderId="1" xfId="0" applyFill="1" applyBorder="1"/>
    <xf numFmtId="0" fontId="0" fillId="0" borderId="0" xfId="0" applyFill="1"/>
    <xf numFmtId="0" fontId="0" fillId="0" borderId="3" xfId="0" applyFill="1" applyBorder="1"/>
    <xf numFmtId="0" fontId="0" fillId="0" borderId="9" xfId="0" applyBorder="1"/>
    <xf numFmtId="1" fontId="0" fillId="0" borderId="12" xfId="0" applyNumberFormat="1" applyBorder="1"/>
    <xf numFmtId="0" fontId="0" fillId="0" borderId="0" xfId="0"/>
    <xf numFmtId="0" fontId="5" fillId="0" borderId="3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Alignment="1"/>
    <xf numFmtId="0" fontId="8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" fillId="0" borderId="0" xfId="0" applyFont="1" applyFill="1" applyBorder="1"/>
    <xf numFmtId="0" fontId="5" fillId="0" borderId="17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left" vertical="center"/>
      <protection locked="0"/>
    </xf>
    <xf numFmtId="1" fontId="5" fillId="0" borderId="17" xfId="0" applyNumberFormat="1" applyFont="1" applyBorder="1" applyAlignment="1">
      <alignment vertical="center"/>
    </xf>
    <xf numFmtId="3" fontId="0" fillId="0" borderId="3" xfId="0" applyNumberFormat="1" applyFill="1" applyBorder="1" applyProtection="1">
      <protection hidden="1"/>
    </xf>
    <xf numFmtId="0" fontId="0" fillId="4" borderId="3" xfId="0" applyFill="1" applyBorder="1"/>
    <xf numFmtId="0" fontId="0" fillId="0" borderId="19" xfId="0" applyBorder="1"/>
    <xf numFmtId="0" fontId="4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ill="1" applyBorder="1"/>
    <xf numFmtId="0" fontId="0" fillId="2" borderId="13" xfId="0" applyFill="1" applyBorder="1"/>
    <xf numFmtId="0" fontId="0" fillId="0" borderId="13" xfId="0" applyBorder="1"/>
    <xf numFmtId="1" fontId="0" fillId="0" borderId="25" xfId="0" applyNumberFormat="1" applyBorder="1"/>
    <xf numFmtId="1" fontId="0" fillId="0" borderId="24" xfId="0" applyNumberFormat="1" applyBorder="1"/>
    <xf numFmtId="0" fontId="0" fillId="0" borderId="11" xfId="0" applyBorder="1"/>
    <xf numFmtId="0" fontId="0" fillId="0" borderId="6" xfId="0" applyBorder="1"/>
    <xf numFmtId="1" fontId="0" fillId="0" borderId="13" xfId="0" applyNumberFormat="1" applyFill="1" applyBorder="1"/>
    <xf numFmtId="1" fontId="0" fillId="0" borderId="10" xfId="0" applyNumberFormat="1" applyFill="1" applyBorder="1"/>
    <xf numFmtId="1" fontId="1" fillId="0" borderId="13" xfId="0" applyNumberFormat="1" applyFont="1" applyFill="1" applyBorder="1"/>
    <xf numFmtId="1" fontId="1" fillId="0" borderId="10" xfId="0" applyNumberFormat="1" applyFont="1" applyFill="1" applyBorder="1"/>
    <xf numFmtId="1" fontId="0" fillId="5" borderId="13" xfId="0" applyNumberFormat="1" applyFill="1" applyBorder="1"/>
    <xf numFmtId="164" fontId="0" fillId="5" borderId="6" xfId="0" applyNumberFormat="1" applyFill="1" applyBorder="1"/>
    <xf numFmtId="164" fontId="0" fillId="5" borderId="25" xfId="0" applyNumberFormat="1" applyFill="1" applyBorder="1"/>
    <xf numFmtId="1" fontId="1" fillId="5" borderId="13" xfId="0" applyNumberFormat="1" applyFont="1" applyFill="1" applyBorder="1"/>
    <xf numFmtId="2" fontId="0" fillId="5" borderId="25" xfId="0" applyNumberFormat="1" applyFill="1" applyBorder="1"/>
    <xf numFmtId="1" fontId="0" fillId="0" borderId="1" xfId="0" applyNumberFormat="1" applyFill="1" applyBorder="1"/>
    <xf numFmtId="1" fontId="0" fillId="0" borderId="5" xfId="0" applyNumberFormat="1" applyFill="1" applyBorder="1"/>
    <xf numFmtId="1" fontId="5" fillId="0" borderId="0" xfId="0" applyNumberFormat="1" applyFont="1" applyFill="1" applyBorder="1"/>
    <xf numFmtId="0" fontId="5" fillId="0" borderId="0" xfId="0" applyFont="1" applyFill="1"/>
    <xf numFmtId="0" fontId="0" fillId="4" borderId="13" xfId="0" applyFill="1" applyBorder="1"/>
    <xf numFmtId="0" fontId="0" fillId="0" borderId="10" xfId="0" applyFill="1" applyBorder="1"/>
    <xf numFmtId="1" fontId="1" fillId="3" borderId="1" xfId="0" applyNumberFormat="1" applyFont="1" applyFill="1" applyBorder="1"/>
    <xf numFmtId="3" fontId="0" fillId="0" borderId="0" xfId="0" applyNumberFormat="1" applyFill="1" applyBorder="1" applyProtection="1">
      <protection hidden="1"/>
    </xf>
    <xf numFmtId="0" fontId="5" fillId="0" borderId="0" xfId="0" applyFont="1" applyFill="1" applyBorder="1"/>
    <xf numFmtId="165" fontId="0" fillId="0" borderId="0" xfId="0" applyNumberFormat="1" applyFill="1" applyBorder="1" applyProtection="1">
      <protection hidden="1"/>
    </xf>
    <xf numFmtId="0" fontId="0" fillId="0" borderId="30" xfId="0" applyBorder="1"/>
    <xf numFmtId="0" fontId="0" fillId="0" borderId="0" xfId="0" applyBorder="1"/>
    <xf numFmtId="0" fontId="0" fillId="0" borderId="31" xfId="0" applyBorder="1"/>
    <xf numFmtId="1" fontId="0" fillId="0" borderId="3" xfId="0" applyNumberFormat="1" applyFill="1" applyBorder="1" applyProtection="1">
      <protection hidden="1"/>
    </xf>
    <xf numFmtId="0" fontId="3" fillId="0" borderId="32" xfId="0" applyFont="1" applyBorder="1" applyAlignment="1">
      <alignment horizontal="center" textRotation="90"/>
    </xf>
    <xf numFmtId="1" fontId="0" fillId="0" borderId="31" xfId="0" applyNumberFormat="1" applyFill="1" applyBorder="1"/>
    <xf numFmtId="1" fontId="0" fillId="0" borderId="31" xfId="0" applyNumberFormat="1" applyBorder="1"/>
    <xf numFmtId="1" fontId="1" fillId="0" borderId="31" xfId="0" applyNumberFormat="1" applyFont="1" applyFill="1" applyBorder="1"/>
    <xf numFmtId="0" fontId="1" fillId="0" borderId="30" xfId="0" applyFont="1" applyBorder="1"/>
    <xf numFmtId="0" fontId="1" fillId="0" borderId="21" xfId="0" applyFont="1" applyBorder="1" applyAlignment="1">
      <alignment horizontal="center"/>
    </xf>
    <xf numFmtId="0" fontId="1" fillId="0" borderId="0" xfId="0" applyFont="1" applyBorder="1"/>
    <xf numFmtId="0" fontId="1" fillId="0" borderId="23" xfId="0" applyFont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Border="1"/>
    <xf numFmtId="0" fontId="1" fillId="0" borderId="9" xfId="0" applyFont="1" applyBorder="1"/>
    <xf numFmtId="0" fontId="1" fillId="2" borderId="13" xfId="0" applyFont="1" applyFill="1" applyBorder="1"/>
    <xf numFmtId="1" fontId="1" fillId="0" borderId="1" xfId="0" applyNumberFormat="1" applyFont="1" applyFill="1" applyBorder="1"/>
    <xf numFmtId="1" fontId="1" fillId="0" borderId="4" xfId="0" applyNumberFormat="1" applyFont="1" applyFill="1" applyBorder="1"/>
    <xf numFmtId="1" fontId="1" fillId="0" borderId="2" xfId="0" applyNumberFormat="1" applyFont="1" applyFill="1" applyBorder="1"/>
    <xf numFmtId="0" fontId="1" fillId="0" borderId="13" xfId="0" applyFont="1" applyFill="1" applyBorder="1"/>
    <xf numFmtId="0" fontId="1" fillId="0" borderId="0" xfId="0" applyFont="1" applyFill="1" applyBorder="1"/>
    <xf numFmtId="164" fontId="1" fillId="5" borderId="4" xfId="0" applyNumberFormat="1" applyFont="1" applyFill="1" applyBorder="1"/>
    <xf numFmtId="2" fontId="1" fillId="5" borderId="4" xfId="0" applyNumberFormat="1" applyFont="1" applyFill="1" applyBorder="1"/>
    <xf numFmtId="2" fontId="1" fillId="5" borderId="2" xfId="0" applyNumberFormat="1" applyFont="1" applyFill="1" applyBorder="1"/>
    <xf numFmtId="3" fontId="1" fillId="0" borderId="0" xfId="0" applyNumberFormat="1" applyFont="1" applyFill="1" applyBorder="1" applyProtection="1">
      <protection hidden="1"/>
    </xf>
    <xf numFmtId="165" fontId="1" fillId="0" borderId="0" xfId="0" applyNumberFormat="1" applyFont="1" applyFill="1" applyBorder="1" applyProtection="1">
      <protection hidden="1"/>
    </xf>
    <xf numFmtId="0" fontId="1" fillId="0" borderId="13" xfId="0" applyFont="1" applyBorder="1"/>
    <xf numFmtId="0" fontId="1" fillId="4" borderId="13" xfId="0" applyFont="1" applyFill="1" applyBorder="1"/>
    <xf numFmtId="1" fontId="1" fillId="0" borderId="6" xfId="0" applyNumberFormat="1" applyFont="1" applyFill="1" applyBorder="1"/>
    <xf numFmtId="1" fontId="1" fillId="0" borderId="25" xfId="0" applyNumberFormat="1" applyFont="1" applyFill="1" applyBorder="1"/>
    <xf numFmtId="0" fontId="1" fillId="0" borderId="10" xfId="0" applyFont="1" applyFill="1" applyBorder="1"/>
    <xf numFmtId="1" fontId="1" fillId="0" borderId="5" xfId="0" applyNumberFormat="1" applyFont="1" applyFill="1" applyBorder="1"/>
    <xf numFmtId="1" fontId="1" fillId="0" borderId="12" xfId="0" applyNumberFormat="1" applyFont="1" applyFill="1" applyBorder="1"/>
    <xf numFmtId="1" fontId="1" fillId="0" borderId="24" xfId="0" applyNumberFormat="1" applyFont="1" applyFill="1" applyBorder="1"/>
    <xf numFmtId="0" fontId="1" fillId="0" borderId="31" xfId="0" applyFont="1" applyBorder="1"/>
    <xf numFmtId="0" fontId="0" fillId="4" borderId="8" xfId="0" applyFill="1" applyBorder="1"/>
    <xf numFmtId="0" fontId="1" fillId="0" borderId="0" xfId="0" applyFont="1"/>
    <xf numFmtId="0" fontId="5" fillId="4" borderId="8" xfId="0" applyFont="1" applyFill="1" applyBorder="1"/>
    <xf numFmtId="3" fontId="0" fillId="0" borderId="29" xfId="0" applyNumberFormat="1" applyFill="1" applyBorder="1" applyProtection="1">
      <protection hidden="1"/>
    </xf>
    <xf numFmtId="1" fontId="0" fillId="0" borderId="29" xfId="0" applyNumberFormat="1" applyFill="1" applyBorder="1" applyProtection="1">
      <protection hidden="1"/>
    </xf>
    <xf numFmtId="0" fontId="5" fillId="4" borderId="34" xfId="0" applyFont="1" applyFill="1" applyBorder="1" applyAlignment="1">
      <alignment horizontal="center"/>
    </xf>
    <xf numFmtId="1" fontId="5" fillId="4" borderId="33" xfId="0" applyNumberFormat="1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right"/>
      <protection hidden="1"/>
    </xf>
    <xf numFmtId="0" fontId="5" fillId="0" borderId="3" xfId="0" applyFont="1" applyFill="1" applyBorder="1" applyAlignment="1" applyProtection="1">
      <alignment horizontal="right"/>
      <protection hidden="1"/>
    </xf>
    <xf numFmtId="1" fontId="1" fillId="0" borderId="3" xfId="0" applyNumberFormat="1" applyFont="1" applyFill="1" applyBorder="1" applyAlignment="1" applyProtection="1">
      <alignment horizontal="right"/>
      <protection hidden="1"/>
    </xf>
    <xf numFmtId="3" fontId="0" fillId="0" borderId="29" xfId="0" applyNumberFormat="1" applyFill="1" applyBorder="1" applyAlignment="1" applyProtection="1">
      <alignment horizontal="right"/>
      <protection hidden="1"/>
    </xf>
    <xf numFmtId="1" fontId="0" fillId="0" borderId="29" xfId="0" applyNumberFormat="1" applyFill="1" applyBorder="1" applyAlignment="1" applyProtection="1">
      <alignment horizontal="right"/>
      <protection hidden="1"/>
    </xf>
    <xf numFmtId="0" fontId="5" fillId="6" borderId="34" xfId="0" applyFont="1" applyFill="1" applyBorder="1"/>
    <xf numFmtId="0" fontId="0" fillId="6" borderId="1" xfId="0" applyFill="1" applyBorder="1"/>
    <xf numFmtId="0" fontId="0" fillId="6" borderId="0" xfId="0" applyFill="1" applyBorder="1"/>
    <xf numFmtId="0" fontId="5" fillId="4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0" fillId="0" borderId="28" xfId="0" applyBorder="1" applyAlignment="1"/>
    <xf numFmtId="1" fontId="5" fillId="4" borderId="8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36" xfId="0" applyBorder="1" applyAlignment="1"/>
    <xf numFmtId="0" fontId="10" fillId="4" borderId="8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3" fillId="0" borderId="22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1" fillId="0" borderId="8" xfId="0" applyFont="1" applyBorder="1" applyAlignment="1">
      <alignment horizontal="center"/>
    </xf>
    <xf numFmtId="0" fontId="5" fillId="0" borderId="14" xfId="0" applyFont="1" applyBorder="1" applyAlignment="1"/>
    <xf numFmtId="0" fontId="5" fillId="0" borderId="15" xfId="0" applyFont="1" applyBorder="1" applyAlignment="1"/>
    <xf numFmtId="0" fontId="4" fillId="0" borderId="8" xfId="0" applyFont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1" fontId="5" fillId="4" borderId="36" xfId="0" applyNumberFormat="1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6" borderId="37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122</xdr:row>
      <xdr:rowOff>83819</xdr:rowOff>
    </xdr:from>
    <xdr:to>
      <xdr:col>7</xdr:col>
      <xdr:colOff>586740</xdr:colOff>
      <xdr:row>130</xdr:row>
      <xdr:rowOff>10730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0558759"/>
          <a:ext cx="4892040" cy="1268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2"/>
  <sheetViews>
    <sheetView showGridLines="0" tabSelected="1" topLeftCell="B1" zoomScaleNormal="100" workbookViewId="0">
      <pane ySplit="4" topLeftCell="A122" activePane="bottomLeft" state="frozen"/>
      <selection activeCell="B1" sqref="B1"/>
      <selection pane="bottomLeft" activeCell="M105" sqref="M105"/>
    </sheetView>
  </sheetViews>
  <sheetFormatPr baseColWidth="10" defaultColWidth="8.88671875" defaultRowHeight="13.2" x14ac:dyDescent="0.25"/>
  <cols>
    <col min="1" max="1" width="5.44140625" style="14" hidden="1" customWidth="1"/>
    <col min="2" max="2" width="4.44140625" customWidth="1"/>
    <col min="3" max="3" width="12.6640625" customWidth="1"/>
    <col min="4" max="4" width="12.6640625" style="14" customWidth="1"/>
    <col min="5" max="7" width="12.6640625" customWidth="1"/>
    <col min="9" max="9" width="12.6640625" customWidth="1"/>
    <col min="10" max="10" width="10.5546875" style="14" customWidth="1"/>
    <col min="11" max="14" width="12.6640625" customWidth="1"/>
  </cols>
  <sheetData>
    <row r="2" spans="1:8" ht="22.8" x14ac:dyDescent="0.4">
      <c r="C2" s="17" t="s">
        <v>19</v>
      </c>
      <c r="D2" s="17"/>
      <c r="E2" s="17"/>
      <c r="F2" s="17"/>
      <c r="G2" s="17"/>
    </row>
    <row r="3" spans="1:8" ht="13.8" thickBot="1" x14ac:dyDescent="0.3">
      <c r="C3" s="93" t="s">
        <v>18</v>
      </c>
      <c r="E3" s="14"/>
      <c r="F3" s="14"/>
      <c r="G3" s="14"/>
    </row>
    <row r="4" spans="1:8" ht="24" customHeight="1" thickBot="1" x14ac:dyDescent="0.3">
      <c r="A4" s="28">
        <f>((((D4+F4)/2)-H4)/50)^1.28</f>
        <v>1</v>
      </c>
      <c r="C4" s="23" t="s">
        <v>21</v>
      </c>
      <c r="D4" s="24">
        <v>75</v>
      </c>
      <c r="E4" s="25" t="s">
        <v>5</v>
      </c>
      <c r="F4" s="24">
        <v>65</v>
      </c>
      <c r="G4" s="25" t="s">
        <v>22</v>
      </c>
      <c r="H4" s="24">
        <v>20</v>
      </c>
    </row>
    <row r="5" spans="1:8" ht="15.6" x14ac:dyDescent="0.3">
      <c r="C5" s="22"/>
      <c r="D5" s="22"/>
      <c r="E5" s="19"/>
      <c r="F5" s="18"/>
      <c r="G5" s="19"/>
    </row>
    <row r="6" spans="1:8" x14ac:dyDescent="0.25">
      <c r="B6" s="20"/>
      <c r="C6" s="20"/>
      <c r="D6" s="20"/>
      <c r="E6" s="21"/>
      <c r="F6" s="21"/>
      <c r="G6" s="21"/>
    </row>
    <row r="7" spans="1:8" ht="21" x14ac:dyDescent="0.4">
      <c r="B7" s="20"/>
      <c r="C7" s="111" t="s">
        <v>23</v>
      </c>
      <c r="D7" s="112"/>
      <c r="E7" s="112"/>
      <c r="F7" s="112"/>
      <c r="G7" s="113"/>
    </row>
    <row r="8" spans="1:8" x14ac:dyDescent="0.25">
      <c r="B8" s="20"/>
      <c r="C8" s="27"/>
      <c r="D8" s="114" t="s">
        <v>7</v>
      </c>
      <c r="E8" s="115"/>
      <c r="F8" s="115"/>
      <c r="G8" s="116"/>
    </row>
    <row r="9" spans="1:8" s="14" customFormat="1" x14ac:dyDescent="0.25">
      <c r="B9" s="20"/>
      <c r="C9" s="92"/>
      <c r="D9" s="108" t="s">
        <v>26</v>
      </c>
      <c r="E9" s="109"/>
      <c r="F9" s="109"/>
      <c r="G9" s="110"/>
    </row>
    <row r="10" spans="1:8" x14ac:dyDescent="0.25">
      <c r="B10" s="20"/>
      <c r="C10" s="94" t="s">
        <v>24</v>
      </c>
      <c r="D10" s="97">
        <v>80</v>
      </c>
      <c r="E10" s="98">
        <v>130</v>
      </c>
      <c r="F10" s="98">
        <v>180</v>
      </c>
      <c r="G10" s="99">
        <v>230</v>
      </c>
    </row>
    <row r="11" spans="1:8" x14ac:dyDescent="0.25">
      <c r="B11" s="20"/>
      <c r="C11" s="15">
        <v>500</v>
      </c>
      <c r="D11" s="100" t="s">
        <v>8</v>
      </c>
      <c r="E11" s="95">
        <f>($C11/1000)*Blad1!$E$12*(((MINI!$D$4-MINI!$F$4)/(LN((MINI!$D$4-MINI!$H$4)/(MINI!$F$4-MINI!$H$4))))/49.8329)^Blad1!$F$12</f>
        <v>212.49991853066973</v>
      </c>
      <c r="F11" s="95">
        <f>($C11/1000)*Blad1!$G$12*(((MINI!$D$4-MINI!$F$4)/(LN((MINI!$D$4-MINI!$H$4)/(MINI!$F$4-MINI!$H$4))))/49.8329)^Blad1!$H$12</f>
        <v>346.99986696537599</v>
      </c>
      <c r="G11" s="96">
        <f>($C11/1000)*Blad1!$I$12*(((MINI!$D$4-MINI!$F$4)/(LN((MINI!$D$4-MINI!$H$4)/(MINI!$F$4-MINI!$H$4))))/49.8329)^Blad1!$J$12</f>
        <v>476.49981731700768</v>
      </c>
    </row>
    <row r="12" spans="1:8" x14ac:dyDescent="0.25">
      <c r="B12" s="20"/>
      <c r="C12" s="15">
        <v>600</v>
      </c>
      <c r="D12" s="101" t="s">
        <v>8</v>
      </c>
      <c r="E12" s="26">
        <f>($C12/1000)*Blad1!$E$12*(((MINI!$D$4-MINI!$F$4)/(LN((MINI!$D$4-MINI!$H$4)/(MINI!$F$4-MINI!$H$4))))/49.8329)^Blad1!$F$12</f>
        <v>254.99990223680368</v>
      </c>
      <c r="F12" s="26">
        <f>($C12/1000)*Blad1!$G$12*(((MINI!$D$4-MINI!$F$4)/(LN((MINI!$D$4-MINI!$H$4)/(MINI!$F$4-MINI!$H$4))))/49.8329)^Blad1!$H$12</f>
        <v>416.39984035845117</v>
      </c>
      <c r="G12" s="60">
        <f>($C12/1000)*Blad1!$I$12*(((MINI!$D$4-MINI!$F$4)/(LN((MINI!$D$4-MINI!$H$4)/(MINI!$F$4-MINI!$H$4))))/49.8329)^Blad1!$J$12</f>
        <v>571.79978078040915</v>
      </c>
    </row>
    <row r="13" spans="1:8" x14ac:dyDescent="0.25">
      <c r="B13" s="20"/>
      <c r="C13" s="15">
        <v>700</v>
      </c>
      <c r="D13" s="101" t="s">
        <v>8</v>
      </c>
      <c r="E13" s="26">
        <f>($C13/1000)*Blad1!$E$12*(((MINI!$D$4-MINI!$F$4)/(LN((MINI!$D$4-MINI!$H$4)/(MINI!$F$4-MINI!$H$4))))/49.8329)^Blad1!$F$12</f>
        <v>297.49988594293762</v>
      </c>
      <c r="F13" s="26">
        <f>($C13/1000)*Blad1!$G$12*(((MINI!$D$4-MINI!$F$4)/(LN((MINI!$D$4-MINI!$H$4)/(MINI!$F$4-MINI!$H$4))))/49.8329)^Blad1!$H$12</f>
        <v>485.79981375152636</v>
      </c>
      <c r="G13" s="60">
        <f>($C13/1000)*Blad1!$I$12*(((MINI!$D$4-MINI!$F$4)/(LN((MINI!$D$4-MINI!$H$4)/(MINI!$F$4-MINI!$H$4))))/49.8329)^Blad1!$J$12</f>
        <v>667.09974424381062</v>
      </c>
    </row>
    <row r="14" spans="1:8" x14ac:dyDescent="0.25">
      <c r="B14" s="20"/>
      <c r="C14" s="15">
        <v>800</v>
      </c>
      <c r="D14" s="101" t="s">
        <v>8</v>
      </c>
      <c r="E14" s="26">
        <f>($C14/1000)*Blad1!$E$12*(((MINI!$D$4-MINI!$F$4)/(LN((MINI!$D$4-MINI!$H$4)/(MINI!$F$4-MINI!$H$4))))/49.8329)^Blad1!$F$12</f>
        <v>339.99986964907157</v>
      </c>
      <c r="F14" s="26">
        <f>($C14/1000)*Blad1!$G$12*(((MINI!$D$4-MINI!$F$4)/(LN((MINI!$D$4-MINI!$H$4)/(MINI!$F$4-MINI!$H$4))))/49.8329)^Blad1!$H$12</f>
        <v>555.1997871446016</v>
      </c>
      <c r="G14" s="60">
        <f>($C14/1000)*Blad1!$I$12*(((MINI!$D$4-MINI!$F$4)/(LN((MINI!$D$4-MINI!$H$4)/(MINI!$F$4-MINI!$H$4))))/49.8329)^Blad1!$J$12</f>
        <v>762.39970770721243</v>
      </c>
    </row>
    <row r="15" spans="1:8" x14ac:dyDescent="0.25">
      <c r="B15" s="20"/>
      <c r="C15" s="15">
        <v>900</v>
      </c>
      <c r="D15" s="101" t="s">
        <v>8</v>
      </c>
      <c r="E15" s="26">
        <f>($C15/1000)*Blad1!$E$12*(((MINI!$D$4-MINI!$F$4)/(LN((MINI!$D$4-MINI!$H$4)/(MINI!$F$4-MINI!$H$4))))/49.8329)^Blad1!$F$12</f>
        <v>382.49985335520552</v>
      </c>
      <c r="F15" s="26">
        <f>($C15/1000)*Blad1!$G$12*(((MINI!$D$4-MINI!$F$4)/(LN((MINI!$D$4-MINI!$H$4)/(MINI!$F$4-MINI!$H$4))))/49.8329)^Blad1!$H$12</f>
        <v>624.59976053767684</v>
      </c>
      <c r="G15" s="60">
        <f>($C15/1000)*Blad1!$I$12*(((MINI!$D$4-MINI!$F$4)/(LN((MINI!$D$4-MINI!$H$4)/(MINI!$F$4-MINI!$H$4))))/49.8329)^Blad1!$J$12</f>
        <v>857.6996711706139</v>
      </c>
    </row>
    <row r="16" spans="1:8" x14ac:dyDescent="0.25">
      <c r="B16" s="20"/>
      <c r="C16" s="15">
        <v>1000</v>
      </c>
      <c r="D16" s="102" t="s">
        <v>8</v>
      </c>
      <c r="E16" s="26">
        <f>($C16/1000)*Blad1!$E$12*(((MINI!$D$4-MINI!$F$4)/(LN((MINI!$D$4-MINI!$H$4)/(MINI!$F$4-MINI!$H$4))))/49.8329)^Blad1!$F$12</f>
        <v>424.99983706133946</v>
      </c>
      <c r="F16" s="26">
        <f>($C16/1000)*Blad1!$G$12*(((MINI!$D$4-MINI!$F$4)/(LN((MINI!$D$4-MINI!$H$4)/(MINI!$F$4-MINI!$H$4))))/49.8329)^Blad1!$H$12</f>
        <v>693.99973393075197</v>
      </c>
      <c r="G16" s="60">
        <f>($C16/1000)*Blad1!$I$12*(((MINI!$D$4-MINI!$F$4)/(LN((MINI!$D$4-MINI!$H$4)/(MINI!$F$4-MINI!$H$4))))/49.8329)^Blad1!$J$12</f>
        <v>952.99963463401537</v>
      </c>
    </row>
    <row r="17" spans="2:7" x14ac:dyDescent="0.25">
      <c r="B17" s="20"/>
      <c r="C17" s="15">
        <v>1100</v>
      </c>
      <c r="D17" s="101" t="s">
        <v>8</v>
      </c>
      <c r="E17" s="26">
        <f>($C17/1000)*Blad1!$E$12*(((MINI!$D$4-MINI!$F$4)/(LN((MINI!$D$4-MINI!$H$4)/(MINI!$F$4-MINI!$H$4))))/49.8329)^Blad1!$F$12</f>
        <v>467.49982076747347</v>
      </c>
      <c r="F17" s="26">
        <f>($C17/1000)*Blad1!$G$12*(((MINI!$D$4-MINI!$F$4)/(LN((MINI!$D$4-MINI!$H$4)/(MINI!$F$4-MINI!$H$4))))/49.8329)^Blad1!$H$12</f>
        <v>763.39970732382733</v>
      </c>
      <c r="G17" s="60">
        <f>($C17/1000)*Blad1!$I$12*(((MINI!$D$4-MINI!$F$4)/(LN((MINI!$D$4-MINI!$H$4)/(MINI!$F$4-MINI!$H$4))))/49.8329)^Blad1!$J$12</f>
        <v>1048.2995980974172</v>
      </c>
    </row>
    <row r="18" spans="2:7" x14ac:dyDescent="0.25">
      <c r="B18" s="20"/>
      <c r="C18" s="15">
        <v>1200</v>
      </c>
      <c r="D18" s="101" t="s">
        <v>8</v>
      </c>
      <c r="E18" s="26">
        <f>($C18/1000)*Blad1!$E$12*(((MINI!$D$4-MINI!$F$4)/(LN((MINI!$D$4-MINI!$H$4)/(MINI!$F$4-MINI!$H$4))))/49.8329)^Blad1!$F$12</f>
        <v>509.99980447360736</v>
      </c>
      <c r="F18" s="26">
        <f>($C18/1000)*Blad1!$G$12*(((MINI!$D$4-MINI!$F$4)/(LN((MINI!$D$4-MINI!$H$4)/(MINI!$F$4-MINI!$H$4))))/49.8329)^Blad1!$H$12</f>
        <v>832.79968071690234</v>
      </c>
      <c r="G18" s="60">
        <f>($C18/1000)*Blad1!$I$12*(((MINI!$D$4-MINI!$F$4)/(LN((MINI!$D$4-MINI!$H$4)/(MINI!$F$4-MINI!$H$4))))/49.8329)^Blad1!$J$12</f>
        <v>1143.5995615608183</v>
      </c>
    </row>
    <row r="19" spans="2:7" s="14" customFormat="1" x14ac:dyDescent="0.25">
      <c r="B19" s="20"/>
      <c r="C19" s="15">
        <v>1400</v>
      </c>
      <c r="D19" s="101" t="s">
        <v>8</v>
      </c>
      <c r="E19" s="26">
        <f>($C19/1000)*Blad1!$E$12*(((MINI!$D$4-MINI!$F$4)/(LN((MINI!$D$4-MINI!$H$4)/(MINI!$F$4-MINI!$H$4))))/49.8329)^Blad1!$F$12</f>
        <v>594.99977188587525</v>
      </c>
      <c r="F19" s="26">
        <f>($C19/1000)*Blad1!$G$12*(((MINI!$D$4-MINI!$F$4)/(LN((MINI!$D$4-MINI!$H$4)/(MINI!$F$4-MINI!$H$4))))/49.8329)^Blad1!$H$12</f>
        <v>971.59962750305272</v>
      </c>
      <c r="G19" s="60">
        <f>($C19/1000)*Blad1!$I$12*(((MINI!$D$4-MINI!$F$4)/(LN((MINI!$D$4-MINI!$H$4)/(MINI!$F$4-MINI!$H$4))))/49.8329)^Blad1!$J$12</f>
        <v>1334.1994884876212</v>
      </c>
    </row>
    <row r="20" spans="2:7" x14ac:dyDescent="0.25">
      <c r="B20" s="20"/>
      <c r="C20" s="15">
        <v>1600</v>
      </c>
      <c r="D20" s="101" t="s">
        <v>8</v>
      </c>
      <c r="E20" s="26">
        <f>($C20/1000)*Blad1!$E$12*(((MINI!$D$4-MINI!$F$4)/(LN((MINI!$D$4-MINI!$H$4)/(MINI!$F$4-MINI!$H$4))))/49.8329)^Blad1!$F$12</f>
        <v>679.99973929814314</v>
      </c>
      <c r="F20" s="26">
        <f>($C20/1000)*Blad1!$G$12*(((MINI!$D$4-MINI!$F$4)/(LN((MINI!$D$4-MINI!$H$4)/(MINI!$F$4-MINI!$H$4))))/49.8329)^Blad1!$H$12</f>
        <v>1110.3995742892032</v>
      </c>
      <c r="G20" s="60">
        <f>($C20/1000)*Blad1!$I$12*(((MINI!$D$4-MINI!$F$4)/(LN((MINI!$D$4-MINI!$H$4)/(MINI!$F$4-MINI!$H$4))))/49.8329)^Blad1!$J$12</f>
        <v>1524.7994154144249</v>
      </c>
    </row>
    <row r="21" spans="2:7" x14ac:dyDescent="0.25">
      <c r="B21" s="20"/>
      <c r="C21" s="15">
        <v>1800</v>
      </c>
      <c r="D21" s="101" t="s">
        <v>8</v>
      </c>
      <c r="E21" s="26">
        <f>($C21/1000)*Blad1!$E$12*(((MINI!$D$4-MINI!$F$4)/(LN((MINI!$D$4-MINI!$H$4)/(MINI!$F$4-MINI!$H$4))))/49.8329)^Blad1!$F$12</f>
        <v>764.99970671041103</v>
      </c>
      <c r="F21" s="26">
        <f>($C21/1000)*Blad1!$G$12*(((MINI!$D$4-MINI!$F$4)/(LN((MINI!$D$4-MINI!$H$4)/(MINI!$F$4-MINI!$H$4))))/49.8329)^Blad1!$H$12</f>
        <v>1249.1995210753537</v>
      </c>
      <c r="G21" s="60">
        <f>($C21/1000)*Blad1!$I$12*(((MINI!$D$4-MINI!$F$4)/(LN((MINI!$D$4-MINI!$H$4)/(MINI!$F$4-MINI!$H$4))))/49.8329)^Blad1!$J$12</f>
        <v>1715.3993423412278</v>
      </c>
    </row>
    <row r="22" spans="2:7" x14ac:dyDescent="0.25">
      <c r="B22" s="20"/>
      <c r="C22" s="15">
        <v>2000</v>
      </c>
      <c r="D22" s="101" t="s">
        <v>8</v>
      </c>
      <c r="E22" s="26">
        <f>($C22/1000)*Blad1!$E$12*(((MINI!$D$4-MINI!$F$4)/(LN((MINI!$D$4-MINI!$H$4)/(MINI!$F$4-MINI!$H$4))))/49.8329)^Blad1!$F$12</f>
        <v>849.99967412267893</v>
      </c>
      <c r="F22" s="26">
        <f>($C22/1000)*Blad1!$G$12*(((MINI!$D$4-MINI!$F$4)/(LN((MINI!$D$4-MINI!$H$4)/(MINI!$F$4-MINI!$H$4))))/49.8329)^Blad1!$H$12</f>
        <v>1387.9994678615039</v>
      </c>
      <c r="G22" s="60">
        <f>($C22/1000)*Blad1!$I$12*(((MINI!$D$4-MINI!$F$4)/(LN((MINI!$D$4-MINI!$H$4)/(MINI!$F$4-MINI!$H$4))))/49.8329)^Blad1!$J$12</f>
        <v>1905.9992692680307</v>
      </c>
    </row>
    <row r="23" spans="2:7" s="14" customFormat="1" x14ac:dyDescent="0.25">
      <c r="B23" s="20"/>
      <c r="C23" s="15">
        <v>2200</v>
      </c>
      <c r="D23" s="101" t="s">
        <v>8</v>
      </c>
      <c r="E23" s="26">
        <f>($C23/1000)*Blad1!$E$12*(((MINI!$D$4-MINI!$F$4)/(LN((MINI!$D$4-MINI!$H$4)/(MINI!$F$4-MINI!$H$4))))/49.8329)^Blad1!$F$12</f>
        <v>934.99964153494693</v>
      </c>
      <c r="F23" s="26">
        <f>($C23/1000)*Blad1!$G$12*(((MINI!$D$4-MINI!$F$4)/(LN((MINI!$D$4-MINI!$H$4)/(MINI!$F$4-MINI!$H$4))))/49.8329)^Blad1!$H$12</f>
        <v>1526.7994146476547</v>
      </c>
      <c r="G23" s="60">
        <f>($C23/1000)*Blad1!$I$12*(((MINI!$D$4-MINI!$F$4)/(LN((MINI!$D$4-MINI!$H$4)/(MINI!$F$4-MINI!$H$4))))/49.8329)^Blad1!$J$12</f>
        <v>2096.5991961948343</v>
      </c>
    </row>
    <row r="24" spans="2:7" x14ac:dyDescent="0.25">
      <c r="B24" s="20"/>
      <c r="C24" s="15">
        <v>2400</v>
      </c>
      <c r="D24" s="101" t="s">
        <v>8</v>
      </c>
      <c r="E24" s="26">
        <f>($C24/1000)*Blad1!$E$12*(((MINI!$D$4-MINI!$F$4)/(LN((MINI!$D$4-MINI!$H$4)/(MINI!$F$4-MINI!$H$4))))/49.8329)^Blad1!$F$12</f>
        <v>1019.9996089472147</v>
      </c>
      <c r="F24" s="26">
        <f>($C24/1000)*Blad1!$G$12*(((MINI!$D$4-MINI!$F$4)/(LN((MINI!$D$4-MINI!$H$4)/(MINI!$F$4-MINI!$H$4))))/49.8329)^Blad1!$H$12</f>
        <v>1665.5993614338047</v>
      </c>
      <c r="G24" s="60">
        <f>($C24/1000)*Blad1!$I$12*(((MINI!$D$4-MINI!$F$4)/(LN((MINI!$D$4-MINI!$H$4)/(MINI!$F$4-MINI!$H$4))))/49.8329)^Blad1!$J$12</f>
        <v>2287.1991231216366</v>
      </c>
    </row>
    <row r="25" spans="2:7" s="14" customFormat="1" x14ac:dyDescent="0.25">
      <c r="B25" s="20"/>
      <c r="C25" s="15">
        <v>2600</v>
      </c>
      <c r="D25" s="101" t="s">
        <v>8</v>
      </c>
      <c r="E25" s="26">
        <f>($C25/1000)*Blad1!$E$12*(((MINI!$D$4-MINI!$F$4)/(LN((MINI!$D$4-MINI!$H$4)/(MINI!$F$4-MINI!$H$4))))/49.8329)^Blad1!$F$12</f>
        <v>1104.9995763594827</v>
      </c>
      <c r="F25" s="26">
        <f>($C25/1000)*Blad1!$G$12*(((MINI!$D$4-MINI!$F$4)/(LN((MINI!$D$4-MINI!$H$4)/(MINI!$F$4-MINI!$H$4))))/49.8329)^Blad1!$H$12</f>
        <v>1804.3993082199554</v>
      </c>
      <c r="G25" s="60">
        <f>($C25/1000)*Blad1!$I$12*(((MINI!$D$4-MINI!$F$4)/(LN((MINI!$D$4-MINI!$H$4)/(MINI!$F$4-MINI!$H$4))))/49.8329)^Blad1!$J$12</f>
        <v>2477.7990500484402</v>
      </c>
    </row>
    <row r="26" spans="2:7" x14ac:dyDescent="0.25">
      <c r="B26" s="20"/>
      <c r="C26" s="15">
        <v>2800</v>
      </c>
      <c r="D26" s="101" t="s">
        <v>8</v>
      </c>
      <c r="E26" s="26">
        <f>($C26/1000)*Blad1!$E$12*(((MINI!$D$4-MINI!$F$4)/(LN((MINI!$D$4-MINI!$H$4)/(MINI!$F$4-MINI!$H$4))))/49.8329)^Blad1!$F$12</f>
        <v>1189.9995437717505</v>
      </c>
      <c r="F26" s="26">
        <f>($C26/1000)*Blad1!$G$12*(((MINI!$D$4-MINI!$F$4)/(LN((MINI!$D$4-MINI!$H$4)/(MINI!$F$4-MINI!$H$4))))/49.8329)^Blad1!$H$12</f>
        <v>1943.1992550061054</v>
      </c>
      <c r="G26" s="60">
        <f>($C26/1000)*Blad1!$I$12*(((MINI!$D$4-MINI!$F$4)/(LN((MINI!$D$4-MINI!$H$4)/(MINI!$F$4-MINI!$H$4))))/49.8329)^Blad1!$J$12</f>
        <v>2668.3989769752425</v>
      </c>
    </row>
    <row r="27" spans="2:7" s="14" customFormat="1" x14ac:dyDescent="0.25">
      <c r="B27" s="20"/>
      <c r="C27" s="15">
        <v>3000</v>
      </c>
      <c r="D27" s="101" t="s">
        <v>8</v>
      </c>
      <c r="E27" s="26">
        <f>($C27/1000)*Blad1!$E$12*(((MINI!$D$4-MINI!$F$4)/(LN((MINI!$D$4-MINI!$H$4)/(MINI!$F$4-MINI!$H$4))))/49.8329)^Blad1!$F$12</f>
        <v>1274.9995111840185</v>
      </c>
      <c r="F27" s="26">
        <f>($C27/1000)*Blad1!$G$12*(((MINI!$D$4-MINI!$F$4)/(LN((MINI!$D$4-MINI!$H$4)/(MINI!$F$4-MINI!$H$4))))/49.8329)^Blad1!$H$12</f>
        <v>2081.9992017922559</v>
      </c>
      <c r="G27" s="60">
        <f>($C27/1000)*Blad1!$I$12*(((MINI!$D$4-MINI!$F$4)/(LN((MINI!$D$4-MINI!$H$4)/(MINI!$F$4-MINI!$H$4))))/49.8329)^Blad1!$J$12</f>
        <v>2858.9989039020461</v>
      </c>
    </row>
    <row r="28" spans="2:7" x14ac:dyDescent="0.25">
      <c r="B28" s="20"/>
      <c r="C28" s="20"/>
      <c r="D28" s="20"/>
      <c r="E28" s="20"/>
      <c r="F28" s="20"/>
      <c r="G28" s="20"/>
    </row>
    <row r="29" spans="2:7" x14ac:dyDescent="0.25">
      <c r="B29" s="20"/>
      <c r="C29" s="20"/>
      <c r="D29" s="20"/>
      <c r="E29" s="20"/>
      <c r="F29" s="20"/>
      <c r="G29" s="20"/>
    </row>
    <row r="31" spans="2:7" s="14" customFormat="1" ht="21" x14ac:dyDescent="0.4">
      <c r="B31" s="20"/>
      <c r="C31" s="111" t="s">
        <v>25</v>
      </c>
      <c r="D31" s="112"/>
      <c r="E31" s="112"/>
      <c r="F31" s="112"/>
      <c r="G31" s="113"/>
    </row>
    <row r="32" spans="2:7" s="14" customFormat="1" x14ac:dyDescent="0.25">
      <c r="B32" s="20"/>
      <c r="C32" s="27"/>
      <c r="D32" s="114" t="s">
        <v>7</v>
      </c>
      <c r="E32" s="115"/>
      <c r="F32" s="115"/>
      <c r="G32" s="116"/>
    </row>
    <row r="33" spans="2:7" s="14" customFormat="1" x14ac:dyDescent="0.25">
      <c r="B33" s="20"/>
      <c r="C33" s="92"/>
      <c r="D33" s="108" t="s">
        <v>26</v>
      </c>
      <c r="E33" s="109"/>
      <c r="F33" s="109"/>
      <c r="G33" s="110"/>
    </row>
    <row r="34" spans="2:7" s="14" customFormat="1" x14ac:dyDescent="0.25">
      <c r="B34" s="20"/>
      <c r="C34" s="94" t="s">
        <v>24</v>
      </c>
      <c r="D34" s="97">
        <v>80</v>
      </c>
      <c r="E34" s="98">
        <v>130</v>
      </c>
      <c r="F34" s="98">
        <v>180</v>
      </c>
      <c r="G34" s="99">
        <v>230</v>
      </c>
    </row>
    <row r="35" spans="2:7" s="14" customFormat="1" x14ac:dyDescent="0.25">
      <c r="B35" s="20"/>
      <c r="C35" s="15">
        <v>500</v>
      </c>
      <c r="D35" s="102">
        <f>($C35/1000)*Blad1!$C$33*(((MINI!$D$4-MINI!$F$4)/(LN((MINI!$D$4-MINI!$H$4)/(MINI!$F$4-MINI!$H$4))))/49.8329)^Blad1!$D$33</f>
        <v>164.49993737728641</v>
      </c>
      <c r="E35" s="95">
        <f>($C35/1000)*Blad1!$E$33*(((MINI!$D$4-MINI!$F$4)/(LN((MINI!$D$4-MINI!$H$4)/(MINI!$F$4-MINI!$H$4))))/49.8329)^Blad1!$F$33</f>
        <v>252.4999031952664</v>
      </c>
      <c r="F35" s="95">
        <f>($C35/1000)*Blad1!$G$33*(((MINI!$D$4-MINI!$F$4)/(LN((MINI!$D$4-MINI!$H$4)/(MINI!$F$4-MINI!$H$4))))/49.8329)^Blad1!$H$33</f>
        <v>423.49983763641711</v>
      </c>
      <c r="G35" s="96">
        <f>($C35/1000)*Blad1!$I$33*(((MINI!$D$4-MINI!$F$4)/(LN((MINI!$D$4-MINI!$H$4)/(MINI!$F$4-MINI!$H$4))))/49.8329)^Blad1!$J$33</f>
        <v>597.49977092741256</v>
      </c>
    </row>
    <row r="36" spans="2:7" s="14" customFormat="1" x14ac:dyDescent="0.25">
      <c r="B36" s="20"/>
      <c r="C36" s="15">
        <v>600</v>
      </c>
      <c r="D36" s="102">
        <f>($C36/1000)*Blad1!$C$33*(((MINI!$D$4-MINI!$F$4)/(LN((MINI!$D$4-MINI!$H$4)/(MINI!$F$4-MINI!$H$4))))/49.8329)^Blad1!$D$33</f>
        <v>197.39992485274368</v>
      </c>
      <c r="E36" s="26">
        <f>($C36/1000)*Blad1!$E$33*(((MINI!$D$4-MINI!$F$4)/(LN((MINI!$D$4-MINI!$H$4)/(MINI!$F$4-MINI!$H$4))))/49.8329)^Blad1!$F$33</f>
        <v>302.99988383431969</v>
      </c>
      <c r="F36" s="26">
        <f>($C36/1000)*Blad1!$G$33*(((MINI!$D$4-MINI!$F$4)/(LN((MINI!$D$4-MINI!$H$4)/(MINI!$F$4-MINI!$H$4))))/49.8329)^Blad1!$H$33</f>
        <v>508.19980516370055</v>
      </c>
      <c r="G36" s="60">
        <f>($C36/1000)*Blad1!$I$33*(((MINI!$D$4-MINI!$F$4)/(LN((MINI!$D$4-MINI!$H$4)/(MINI!$F$4-MINI!$H$4))))/49.8329)^Blad1!$J$33</f>
        <v>716.99972511289513</v>
      </c>
    </row>
    <row r="37" spans="2:7" s="14" customFormat="1" x14ac:dyDescent="0.25">
      <c r="B37" s="20"/>
      <c r="C37" s="15">
        <v>700</v>
      </c>
      <c r="D37" s="102">
        <f>($C37/1000)*Blad1!$C$33*(((MINI!$D$4-MINI!$F$4)/(LN((MINI!$D$4-MINI!$H$4)/(MINI!$F$4-MINI!$H$4))))/49.8329)^Blad1!$D$33</f>
        <v>230.29991232820095</v>
      </c>
      <c r="E37" s="26">
        <f>($C37/1000)*Blad1!$E$33*(((MINI!$D$4-MINI!$F$4)/(LN((MINI!$D$4-MINI!$H$4)/(MINI!$F$4-MINI!$H$4))))/49.8329)^Blad1!$F$33</f>
        <v>353.49986447337295</v>
      </c>
      <c r="F37" s="26">
        <f>($C37/1000)*Blad1!$G$33*(((MINI!$D$4-MINI!$F$4)/(LN((MINI!$D$4-MINI!$H$4)/(MINI!$F$4-MINI!$H$4))))/49.8329)^Blad1!$H$33</f>
        <v>592.89977269098392</v>
      </c>
      <c r="G37" s="60">
        <f>($C37/1000)*Blad1!$I$33*(((MINI!$D$4-MINI!$F$4)/(LN((MINI!$D$4-MINI!$H$4)/(MINI!$F$4-MINI!$H$4))))/49.8329)^Blad1!$J$33</f>
        <v>836.4996792983776</v>
      </c>
    </row>
    <row r="38" spans="2:7" s="14" customFormat="1" x14ac:dyDescent="0.25">
      <c r="B38" s="20"/>
      <c r="C38" s="15">
        <v>800</v>
      </c>
      <c r="D38" s="102">
        <f>($C38/1000)*Blad1!$C$33*(((MINI!$D$4-MINI!$F$4)/(LN((MINI!$D$4-MINI!$H$4)/(MINI!$F$4-MINI!$H$4))))/49.8329)^Blad1!$D$33</f>
        <v>263.19989980365824</v>
      </c>
      <c r="E38" s="26">
        <f>($C38/1000)*Blad1!$E$33*(((MINI!$D$4-MINI!$F$4)/(LN((MINI!$D$4-MINI!$H$4)/(MINI!$F$4-MINI!$H$4))))/49.8329)^Blad1!$F$33</f>
        <v>403.99984511242621</v>
      </c>
      <c r="F38" s="26">
        <f>($C38/1000)*Blad1!$G$33*(((MINI!$D$4-MINI!$F$4)/(LN((MINI!$D$4-MINI!$H$4)/(MINI!$F$4-MINI!$H$4))))/49.8329)^Blad1!$H$33</f>
        <v>677.59974021826736</v>
      </c>
      <c r="G38" s="60">
        <f>($C38/1000)*Blad1!$I$33*(((MINI!$D$4-MINI!$F$4)/(LN((MINI!$D$4-MINI!$H$4)/(MINI!$F$4-MINI!$H$4))))/49.8329)^Blad1!$J$33</f>
        <v>955.99963348386007</v>
      </c>
    </row>
    <row r="39" spans="2:7" s="14" customFormat="1" x14ac:dyDescent="0.25">
      <c r="B39" s="20"/>
      <c r="C39" s="15">
        <v>900</v>
      </c>
      <c r="D39" s="102">
        <f>($C39/1000)*Blad1!$C$33*(((MINI!$D$4-MINI!$F$4)/(LN((MINI!$D$4-MINI!$H$4)/(MINI!$F$4-MINI!$H$4))))/49.8329)^Blad1!$D$33</f>
        <v>296.09988727911553</v>
      </c>
      <c r="E39" s="26">
        <f>($C39/1000)*Blad1!$E$33*(((MINI!$D$4-MINI!$F$4)/(LN((MINI!$D$4-MINI!$H$4)/(MINI!$F$4-MINI!$H$4))))/49.8329)^Blad1!$F$33</f>
        <v>454.49982575147953</v>
      </c>
      <c r="F39" s="26">
        <f>($C39/1000)*Blad1!$G$33*(((MINI!$D$4-MINI!$F$4)/(LN((MINI!$D$4-MINI!$H$4)/(MINI!$F$4-MINI!$H$4))))/49.8329)^Blad1!$H$33</f>
        <v>762.2997077455509</v>
      </c>
      <c r="G39" s="60">
        <f>($C39/1000)*Blad1!$I$33*(((MINI!$D$4-MINI!$F$4)/(LN((MINI!$D$4-MINI!$H$4)/(MINI!$F$4-MINI!$H$4))))/49.8329)^Blad1!$J$33</f>
        <v>1075.4995876693426</v>
      </c>
    </row>
    <row r="40" spans="2:7" s="14" customFormat="1" x14ac:dyDescent="0.25">
      <c r="B40" s="20"/>
      <c r="C40" s="15">
        <v>1000</v>
      </c>
      <c r="D40" s="102">
        <f>($C40/1000)*Blad1!$C$33*(((MINI!$D$4-MINI!$F$4)/(LN((MINI!$D$4-MINI!$H$4)/(MINI!$F$4-MINI!$H$4))))/49.8329)^Blad1!$D$33</f>
        <v>328.99987475457283</v>
      </c>
      <c r="E40" s="26">
        <f>($C40/1000)*Blad1!$E$33*(((MINI!$D$4-MINI!$F$4)/(LN((MINI!$D$4-MINI!$H$4)/(MINI!$F$4-MINI!$H$4))))/49.8329)^Blad1!$F$33</f>
        <v>504.9998063905328</v>
      </c>
      <c r="F40" s="26">
        <f>($C40/1000)*Blad1!$G$33*(((MINI!$D$4-MINI!$F$4)/(LN((MINI!$D$4-MINI!$H$4)/(MINI!$F$4-MINI!$H$4))))/49.8329)^Blad1!$H$33</f>
        <v>846.99967527283422</v>
      </c>
      <c r="G40" s="60">
        <f>($C40/1000)*Blad1!$I$33*(((MINI!$D$4-MINI!$F$4)/(LN((MINI!$D$4-MINI!$H$4)/(MINI!$F$4-MINI!$H$4))))/49.8329)^Blad1!$J$33</f>
        <v>1194.9995418548251</v>
      </c>
    </row>
    <row r="41" spans="2:7" s="14" customFormat="1" x14ac:dyDescent="0.25">
      <c r="B41" s="20"/>
      <c r="C41" s="15">
        <v>1100</v>
      </c>
      <c r="D41" s="102">
        <f>($C41/1000)*Blad1!$C$33*(((MINI!$D$4-MINI!$F$4)/(LN((MINI!$D$4-MINI!$H$4)/(MINI!$F$4-MINI!$H$4))))/49.8329)^Blad1!$D$33</f>
        <v>361.89986223003012</v>
      </c>
      <c r="E41" s="26">
        <f>($C41/1000)*Blad1!$E$33*(((MINI!$D$4-MINI!$F$4)/(LN((MINI!$D$4-MINI!$H$4)/(MINI!$F$4-MINI!$H$4))))/49.8329)^Blad1!$F$33</f>
        <v>555.49978702958606</v>
      </c>
      <c r="F41" s="26">
        <f>($C41/1000)*Blad1!$G$33*(((MINI!$D$4-MINI!$F$4)/(LN((MINI!$D$4-MINI!$H$4)/(MINI!$F$4-MINI!$H$4))))/49.8329)^Blad1!$H$33</f>
        <v>931.69964280011766</v>
      </c>
      <c r="G41" s="60">
        <f>($C41/1000)*Blad1!$I$33*(((MINI!$D$4-MINI!$F$4)/(LN((MINI!$D$4-MINI!$H$4)/(MINI!$F$4-MINI!$H$4))))/49.8329)^Blad1!$J$33</f>
        <v>1314.4994960403076</v>
      </c>
    </row>
    <row r="42" spans="2:7" s="14" customFormat="1" x14ac:dyDescent="0.25">
      <c r="B42" s="20"/>
      <c r="C42" s="15">
        <v>1200</v>
      </c>
      <c r="D42" s="102">
        <f>($C42/1000)*Blad1!$C$33*(((MINI!$D$4-MINI!$F$4)/(LN((MINI!$D$4-MINI!$H$4)/(MINI!$F$4-MINI!$H$4))))/49.8329)^Blad1!$D$33</f>
        <v>394.79984970548736</v>
      </c>
      <c r="E42" s="26">
        <f>($C42/1000)*Blad1!$E$33*(((MINI!$D$4-MINI!$F$4)/(LN((MINI!$D$4-MINI!$H$4)/(MINI!$F$4-MINI!$H$4))))/49.8329)^Blad1!$F$33</f>
        <v>605.99976766863938</v>
      </c>
      <c r="F42" s="26">
        <f>($C42/1000)*Blad1!$G$33*(((MINI!$D$4-MINI!$F$4)/(LN((MINI!$D$4-MINI!$H$4)/(MINI!$F$4-MINI!$H$4))))/49.8329)^Blad1!$H$33</f>
        <v>1016.3996103274011</v>
      </c>
      <c r="G42" s="60">
        <f>($C42/1000)*Blad1!$I$33*(((MINI!$D$4-MINI!$F$4)/(LN((MINI!$D$4-MINI!$H$4)/(MINI!$F$4-MINI!$H$4))))/49.8329)^Blad1!$J$33</f>
        <v>1433.9994502257903</v>
      </c>
    </row>
    <row r="43" spans="2:7" s="14" customFormat="1" x14ac:dyDescent="0.25">
      <c r="B43" s="20"/>
      <c r="C43" s="15">
        <v>1400</v>
      </c>
      <c r="D43" s="102">
        <f>($C43/1000)*Blad1!$C$33*(((MINI!$D$4-MINI!$F$4)/(LN((MINI!$D$4-MINI!$H$4)/(MINI!$F$4-MINI!$H$4))))/49.8329)^Blad1!$D$33</f>
        <v>460.59982465640189</v>
      </c>
      <c r="E43" s="26">
        <f>($C43/1000)*Blad1!$E$33*(((MINI!$D$4-MINI!$F$4)/(LN((MINI!$D$4-MINI!$H$4)/(MINI!$F$4-MINI!$H$4))))/49.8329)^Blad1!$F$33</f>
        <v>706.9997289467459</v>
      </c>
      <c r="F43" s="26">
        <f>($C43/1000)*Blad1!$G$33*(((MINI!$D$4-MINI!$F$4)/(LN((MINI!$D$4-MINI!$H$4)/(MINI!$F$4-MINI!$H$4))))/49.8329)^Blad1!$H$33</f>
        <v>1185.7995453819678</v>
      </c>
      <c r="G43" s="60">
        <f>($C43/1000)*Blad1!$I$33*(((MINI!$D$4-MINI!$F$4)/(LN((MINI!$D$4-MINI!$H$4)/(MINI!$F$4-MINI!$H$4))))/49.8329)^Blad1!$J$33</f>
        <v>1672.9993585967552</v>
      </c>
    </row>
    <row r="44" spans="2:7" s="14" customFormat="1" x14ac:dyDescent="0.25">
      <c r="B44" s="20"/>
      <c r="C44" s="15">
        <v>1600</v>
      </c>
      <c r="D44" s="102">
        <f>($C44/1000)*Blad1!$C$33*(((MINI!$D$4-MINI!$F$4)/(LN((MINI!$D$4-MINI!$H$4)/(MINI!$F$4-MINI!$H$4))))/49.8329)^Blad1!$D$33</f>
        <v>526.39979960731648</v>
      </c>
      <c r="E44" s="26">
        <f>($C44/1000)*Blad1!$E$33*(((MINI!$D$4-MINI!$F$4)/(LN((MINI!$D$4-MINI!$H$4)/(MINI!$F$4-MINI!$H$4))))/49.8329)^Blad1!$F$33</f>
        <v>807.99969022485243</v>
      </c>
      <c r="F44" s="26">
        <f>($C44/1000)*Blad1!$G$33*(((MINI!$D$4-MINI!$F$4)/(LN((MINI!$D$4-MINI!$H$4)/(MINI!$F$4-MINI!$H$4))))/49.8329)^Blad1!$H$33</f>
        <v>1355.1994804365347</v>
      </c>
      <c r="G44" s="60">
        <f>($C44/1000)*Blad1!$I$33*(((MINI!$D$4-MINI!$F$4)/(LN((MINI!$D$4-MINI!$H$4)/(MINI!$F$4-MINI!$H$4))))/49.8329)^Blad1!$J$33</f>
        <v>1911.9992669677201</v>
      </c>
    </row>
    <row r="45" spans="2:7" s="14" customFormat="1" x14ac:dyDescent="0.25">
      <c r="B45" s="20"/>
      <c r="C45" s="15">
        <v>1800</v>
      </c>
      <c r="D45" s="102">
        <f>($C45/1000)*Blad1!$C$33*(((MINI!$D$4-MINI!$F$4)/(LN((MINI!$D$4-MINI!$H$4)/(MINI!$F$4-MINI!$H$4))))/49.8329)^Blad1!$D$33</f>
        <v>592.19977455823107</v>
      </c>
      <c r="E45" s="26">
        <f>($C45/1000)*Blad1!$E$33*(((MINI!$D$4-MINI!$F$4)/(LN((MINI!$D$4-MINI!$H$4)/(MINI!$F$4-MINI!$H$4))))/49.8329)^Blad1!$F$33</f>
        <v>908.99965150295907</v>
      </c>
      <c r="F45" s="26">
        <f>($C45/1000)*Blad1!$G$33*(((MINI!$D$4-MINI!$F$4)/(LN((MINI!$D$4-MINI!$H$4)/(MINI!$F$4-MINI!$H$4))))/49.8329)^Blad1!$H$33</f>
        <v>1524.5994154911018</v>
      </c>
      <c r="G45" s="60">
        <f>($C45/1000)*Blad1!$I$33*(((MINI!$D$4-MINI!$F$4)/(LN((MINI!$D$4-MINI!$H$4)/(MINI!$F$4-MINI!$H$4))))/49.8329)^Blad1!$J$33</f>
        <v>2150.9991753386853</v>
      </c>
    </row>
    <row r="46" spans="2:7" s="14" customFormat="1" x14ac:dyDescent="0.25">
      <c r="B46" s="20"/>
      <c r="C46" s="15">
        <v>2000</v>
      </c>
      <c r="D46" s="102">
        <f>($C46/1000)*Blad1!$C$33*(((MINI!$D$4-MINI!$F$4)/(LN((MINI!$D$4-MINI!$H$4)/(MINI!$F$4-MINI!$H$4))))/49.8329)^Blad1!$D$33</f>
        <v>657.99974950914566</v>
      </c>
      <c r="E46" s="26">
        <f>($C46/1000)*Blad1!$E$33*(((MINI!$D$4-MINI!$F$4)/(LN((MINI!$D$4-MINI!$H$4)/(MINI!$F$4-MINI!$H$4))))/49.8329)^Blad1!$F$33</f>
        <v>1009.9996127810656</v>
      </c>
      <c r="F46" s="26">
        <f>($C46/1000)*Blad1!$G$33*(((MINI!$D$4-MINI!$F$4)/(LN((MINI!$D$4-MINI!$H$4)/(MINI!$F$4-MINI!$H$4))))/49.8329)^Blad1!$H$33</f>
        <v>1693.9993505456684</v>
      </c>
      <c r="G46" s="60">
        <f>($C46/1000)*Blad1!$I$33*(((MINI!$D$4-MINI!$F$4)/(LN((MINI!$D$4-MINI!$H$4)/(MINI!$F$4-MINI!$H$4))))/49.8329)^Blad1!$J$33</f>
        <v>2389.9990837096502</v>
      </c>
    </row>
    <row r="47" spans="2:7" s="14" customFormat="1" x14ac:dyDescent="0.25">
      <c r="B47" s="20"/>
      <c r="C47" s="15">
        <v>2200</v>
      </c>
      <c r="D47" s="102">
        <f>($C47/1000)*Blad1!$C$33*(((MINI!$D$4-MINI!$F$4)/(LN((MINI!$D$4-MINI!$H$4)/(MINI!$F$4-MINI!$H$4))))/49.8329)^Blad1!$D$33</f>
        <v>723.79972446006025</v>
      </c>
      <c r="E47" s="26">
        <f>($C47/1000)*Blad1!$E$33*(((MINI!$D$4-MINI!$F$4)/(LN((MINI!$D$4-MINI!$H$4)/(MINI!$F$4-MINI!$H$4))))/49.8329)^Blad1!$F$33</f>
        <v>1110.9995740591721</v>
      </c>
      <c r="F47" s="26">
        <f>($C47/1000)*Blad1!$G$33*(((MINI!$D$4-MINI!$F$4)/(LN((MINI!$D$4-MINI!$H$4)/(MINI!$F$4-MINI!$H$4))))/49.8329)^Blad1!$H$33</f>
        <v>1863.3992856002353</v>
      </c>
      <c r="G47" s="60">
        <f>($C47/1000)*Blad1!$I$33*(((MINI!$D$4-MINI!$F$4)/(LN((MINI!$D$4-MINI!$H$4)/(MINI!$F$4-MINI!$H$4))))/49.8329)^Blad1!$J$33</f>
        <v>2628.9989920806152</v>
      </c>
    </row>
    <row r="48" spans="2:7" s="14" customFormat="1" x14ac:dyDescent="0.25">
      <c r="B48" s="20"/>
      <c r="C48" s="15">
        <v>2400</v>
      </c>
      <c r="D48" s="102">
        <f>($C48/1000)*Blad1!$C$33*(((MINI!$D$4-MINI!$F$4)/(LN((MINI!$D$4-MINI!$H$4)/(MINI!$F$4-MINI!$H$4))))/49.8329)^Blad1!$D$33</f>
        <v>789.59969941097472</v>
      </c>
      <c r="E48" s="26">
        <f>($C48/1000)*Blad1!$E$33*(((MINI!$D$4-MINI!$F$4)/(LN((MINI!$D$4-MINI!$H$4)/(MINI!$F$4-MINI!$H$4))))/49.8329)^Blad1!$F$33</f>
        <v>1211.9995353372788</v>
      </c>
      <c r="F48" s="26">
        <f>($C48/1000)*Blad1!$G$33*(((MINI!$D$4-MINI!$F$4)/(LN((MINI!$D$4-MINI!$H$4)/(MINI!$F$4-MINI!$H$4))))/49.8329)^Blad1!$H$33</f>
        <v>2032.7992206548022</v>
      </c>
      <c r="G48" s="60">
        <f>($C48/1000)*Blad1!$I$33*(((MINI!$D$4-MINI!$F$4)/(LN((MINI!$D$4-MINI!$H$4)/(MINI!$F$4-MINI!$H$4))))/49.8329)^Blad1!$J$33</f>
        <v>2867.9989004515805</v>
      </c>
    </row>
    <row r="49" spans="2:7" s="14" customFormat="1" x14ac:dyDescent="0.25">
      <c r="B49" s="20"/>
      <c r="C49" s="15">
        <v>2600</v>
      </c>
      <c r="D49" s="102">
        <f>($C49/1000)*Blad1!$C$33*(((MINI!$D$4-MINI!$F$4)/(LN((MINI!$D$4-MINI!$H$4)/(MINI!$F$4-MINI!$H$4))))/49.8329)^Blad1!$D$33</f>
        <v>855.39967436188931</v>
      </c>
      <c r="E49" s="26">
        <f>($C49/1000)*Blad1!$E$33*(((MINI!$D$4-MINI!$F$4)/(LN((MINI!$D$4-MINI!$H$4)/(MINI!$F$4-MINI!$H$4))))/49.8329)^Blad1!$F$33</f>
        <v>1312.9994966153852</v>
      </c>
      <c r="F49" s="26">
        <f>($C49/1000)*Blad1!$G$33*(((MINI!$D$4-MINI!$F$4)/(LN((MINI!$D$4-MINI!$H$4)/(MINI!$F$4-MINI!$H$4))))/49.8329)^Blad1!$H$33</f>
        <v>2202.1991557093693</v>
      </c>
      <c r="G49" s="60">
        <f>($C49/1000)*Blad1!$I$33*(((MINI!$D$4-MINI!$F$4)/(LN((MINI!$D$4-MINI!$H$4)/(MINI!$F$4-MINI!$H$4))))/49.8329)^Blad1!$J$33</f>
        <v>3106.9988088225455</v>
      </c>
    </row>
    <row r="50" spans="2:7" s="14" customFormat="1" x14ac:dyDescent="0.25">
      <c r="B50" s="20"/>
      <c r="C50" s="15">
        <v>2800</v>
      </c>
      <c r="D50" s="102">
        <f>($C50/1000)*Blad1!$C$33*(((MINI!$D$4-MINI!$F$4)/(LN((MINI!$D$4-MINI!$H$4)/(MINI!$F$4-MINI!$H$4))))/49.8329)^Blad1!$D$33</f>
        <v>921.19964931280379</v>
      </c>
      <c r="E50" s="26">
        <f>($C50/1000)*Blad1!$E$33*(((MINI!$D$4-MINI!$F$4)/(LN((MINI!$D$4-MINI!$H$4)/(MINI!$F$4-MINI!$H$4))))/49.8329)^Blad1!$F$33</f>
        <v>1413.9994578934918</v>
      </c>
      <c r="F50" s="26">
        <f>($C50/1000)*Blad1!$G$33*(((MINI!$D$4-MINI!$F$4)/(LN((MINI!$D$4-MINI!$H$4)/(MINI!$F$4-MINI!$H$4))))/49.8329)^Blad1!$H$33</f>
        <v>2371.5990907639357</v>
      </c>
      <c r="G50" s="60">
        <f>($C50/1000)*Blad1!$I$33*(((MINI!$D$4-MINI!$F$4)/(LN((MINI!$D$4-MINI!$H$4)/(MINI!$F$4-MINI!$H$4))))/49.8329)^Blad1!$J$33</f>
        <v>3345.9987171935104</v>
      </c>
    </row>
    <row r="51" spans="2:7" s="14" customFormat="1" x14ac:dyDescent="0.25">
      <c r="B51" s="20"/>
      <c r="C51" s="15">
        <v>3000</v>
      </c>
      <c r="D51" s="102">
        <f>($C51/1000)*Blad1!$C$33*(((MINI!$D$4-MINI!$F$4)/(LN((MINI!$D$4-MINI!$H$4)/(MINI!$F$4-MINI!$H$4))))/49.8329)^Blad1!$D$33</f>
        <v>986.99962426371837</v>
      </c>
      <c r="E51" s="26">
        <f>($C51/1000)*Blad1!$E$33*(((MINI!$D$4-MINI!$F$4)/(LN((MINI!$D$4-MINI!$H$4)/(MINI!$F$4-MINI!$H$4))))/49.8329)^Blad1!$F$33</f>
        <v>1514.9994191715984</v>
      </c>
      <c r="F51" s="26">
        <f>($C51/1000)*Blad1!$G$33*(((MINI!$D$4-MINI!$F$4)/(LN((MINI!$D$4-MINI!$H$4)/(MINI!$F$4-MINI!$H$4))))/49.8329)^Blad1!$H$33</f>
        <v>2540.9990258185026</v>
      </c>
      <c r="G51" s="60">
        <f>($C51/1000)*Blad1!$I$33*(((MINI!$D$4-MINI!$F$4)/(LN((MINI!$D$4-MINI!$H$4)/(MINI!$F$4-MINI!$H$4))))/49.8329)^Blad1!$J$33</f>
        <v>3584.9986255644753</v>
      </c>
    </row>
    <row r="55" spans="2:7" s="14" customFormat="1" ht="21" x14ac:dyDescent="0.4">
      <c r="B55" s="20"/>
      <c r="C55" s="117" t="s">
        <v>27</v>
      </c>
      <c r="D55" s="118"/>
      <c r="E55" s="118"/>
      <c r="F55" s="118"/>
      <c r="G55" s="137"/>
    </row>
    <row r="56" spans="2:7" s="14" customFormat="1" x14ac:dyDescent="0.25">
      <c r="B56" s="20"/>
      <c r="C56" s="27"/>
      <c r="D56" s="114" t="s">
        <v>7</v>
      </c>
      <c r="E56" s="135"/>
      <c r="F56" s="135"/>
      <c r="G56" s="136"/>
    </row>
    <row r="57" spans="2:7" s="14" customFormat="1" x14ac:dyDescent="0.25">
      <c r="B57" s="20"/>
      <c r="C57" s="92"/>
      <c r="D57" s="108" t="s">
        <v>26</v>
      </c>
      <c r="E57" s="138"/>
      <c r="F57" s="138"/>
      <c r="G57" s="139"/>
    </row>
    <row r="58" spans="2:7" s="14" customFormat="1" x14ac:dyDescent="0.25">
      <c r="B58" s="20"/>
      <c r="C58" s="94" t="s">
        <v>24</v>
      </c>
      <c r="D58" s="97">
        <v>80</v>
      </c>
      <c r="E58" s="98">
        <v>130</v>
      </c>
      <c r="F58" s="98">
        <v>180</v>
      </c>
      <c r="G58" s="99">
        <v>230</v>
      </c>
    </row>
    <row r="59" spans="2:7" s="14" customFormat="1" x14ac:dyDescent="0.25">
      <c r="B59" s="20"/>
      <c r="C59" s="15">
        <v>500</v>
      </c>
      <c r="D59" s="102">
        <f>($C59/1000)*Blad1!$C$54*(((MINI!$D$4-MINI!$F$4)/(LN((MINI!$D$4-MINI!$H$4)/(MINI!$F$4-MINI!$H$4))))/49.8329)^Blad1!$D$54</f>
        <v>269.49989740534153</v>
      </c>
      <c r="E59" s="95">
        <f>($C59/1000)*Blad1!$E$54*(((MINI!$D$4-MINI!$F$4)/(LN((MINI!$D$4-MINI!$H$4)/(MINI!$F$4-MINI!$H$4))))/49.8329)^Blad1!$F$54</f>
        <v>500.99980521877893</v>
      </c>
      <c r="F59" s="95">
        <f>($C59/1000)*Blad1!$G$54*(((MINI!$D$4-MINI!$F$4)/(LN((MINI!$D$4-MINI!$H$4)/(MINI!$F$4-MINI!$H$4))))/49.8329)^Blad1!$H$54</f>
        <v>653.99974396896255</v>
      </c>
      <c r="G59" s="96">
        <f>($C59/1000)*Blad1!$I$54*(((MINI!$D$4-MINI!$F$4)/(LN((MINI!$D$4-MINI!$H$4)/(MINI!$F$4-MINI!$H$4))))/49.8329)^Blad1!$J$54</f>
        <v>850.49966474594567</v>
      </c>
    </row>
    <row r="60" spans="2:7" s="14" customFormat="1" x14ac:dyDescent="0.25">
      <c r="B60" s="20"/>
      <c r="C60" s="15">
        <v>600</v>
      </c>
      <c r="D60" s="102">
        <f>($C60/1000)*Blad1!$C$54*(((MINI!$D$4-MINI!$F$4)/(LN((MINI!$D$4-MINI!$H$4)/(MINI!$F$4-MINI!$H$4))))/49.8329)^Blad1!$D$54</f>
        <v>323.39987688640986</v>
      </c>
      <c r="E60" s="26">
        <f>($C60/1000)*Blad1!$E$54*(((MINI!$D$4-MINI!$F$4)/(LN((MINI!$D$4-MINI!$H$4)/(MINI!$F$4-MINI!$H$4))))/49.8329)^Blad1!$F$54</f>
        <v>601.19976626253469</v>
      </c>
      <c r="F60" s="26">
        <f>($C60/1000)*Blad1!$G$54*(((MINI!$D$4-MINI!$F$4)/(LN((MINI!$D$4-MINI!$H$4)/(MINI!$F$4-MINI!$H$4))))/49.8329)^Blad1!$H$54</f>
        <v>784.79969276275494</v>
      </c>
      <c r="G60" s="60">
        <f>($C60/1000)*Blad1!$I$54*(((MINI!$D$4-MINI!$F$4)/(LN((MINI!$D$4-MINI!$H$4)/(MINI!$F$4-MINI!$H$4))))/49.8329)^Blad1!$J$54</f>
        <v>1020.5995976951347</v>
      </c>
    </row>
    <row r="61" spans="2:7" s="14" customFormat="1" x14ac:dyDescent="0.25">
      <c r="B61" s="20"/>
      <c r="C61" s="15">
        <v>700</v>
      </c>
      <c r="D61" s="102">
        <f>($C61/1000)*Blad1!$C$54*(((MINI!$D$4-MINI!$F$4)/(LN((MINI!$D$4-MINI!$H$4)/(MINI!$F$4-MINI!$H$4))))/49.8329)^Blad1!$D$54</f>
        <v>377.29985636747813</v>
      </c>
      <c r="E61" s="26">
        <f>($C61/1000)*Blad1!$E$54*(((MINI!$D$4-MINI!$F$4)/(LN((MINI!$D$4-MINI!$H$4)/(MINI!$F$4-MINI!$H$4))))/49.8329)^Blad1!$F$54</f>
        <v>701.39972730629052</v>
      </c>
      <c r="F61" s="26">
        <f>($C61/1000)*Blad1!$G$54*(((MINI!$D$4-MINI!$F$4)/(LN((MINI!$D$4-MINI!$H$4)/(MINI!$F$4-MINI!$H$4))))/49.8329)^Blad1!$H$54</f>
        <v>915.59964155654745</v>
      </c>
      <c r="G61" s="60">
        <f>($C61/1000)*Blad1!$I$54*(((MINI!$D$4-MINI!$F$4)/(LN((MINI!$D$4-MINI!$H$4)/(MINI!$F$4-MINI!$H$4))))/49.8329)^Blad1!$J$54</f>
        <v>1190.6995306443237</v>
      </c>
    </row>
    <row r="62" spans="2:7" s="14" customFormat="1" x14ac:dyDescent="0.25">
      <c r="B62" s="20"/>
      <c r="C62" s="15">
        <v>800</v>
      </c>
      <c r="D62" s="102">
        <f>($C62/1000)*Blad1!$C$54*(((MINI!$D$4-MINI!$F$4)/(LN((MINI!$D$4-MINI!$H$4)/(MINI!$F$4-MINI!$H$4))))/49.8329)^Blad1!$D$54</f>
        <v>431.19983584854651</v>
      </c>
      <c r="E62" s="26">
        <f>($C62/1000)*Blad1!$E$54*(((MINI!$D$4-MINI!$F$4)/(LN((MINI!$D$4-MINI!$H$4)/(MINI!$F$4-MINI!$H$4))))/49.8329)^Blad1!$F$54</f>
        <v>801.59968835004634</v>
      </c>
      <c r="F62" s="26">
        <f>($C62/1000)*Blad1!$G$54*(((MINI!$D$4-MINI!$F$4)/(LN((MINI!$D$4-MINI!$H$4)/(MINI!$F$4-MINI!$H$4))))/49.8329)^Blad1!$H$54</f>
        <v>1046.3995903503401</v>
      </c>
      <c r="G62" s="60">
        <f>($C62/1000)*Blad1!$I$54*(((MINI!$D$4-MINI!$F$4)/(LN((MINI!$D$4-MINI!$H$4)/(MINI!$F$4-MINI!$H$4))))/49.8329)^Blad1!$J$54</f>
        <v>1360.7994635935131</v>
      </c>
    </row>
    <row r="63" spans="2:7" s="14" customFormat="1" x14ac:dyDescent="0.25">
      <c r="B63" s="20"/>
      <c r="C63" s="15">
        <v>900</v>
      </c>
      <c r="D63" s="102">
        <f>($C63/1000)*Blad1!$C$54*(((MINI!$D$4-MINI!$F$4)/(LN((MINI!$D$4-MINI!$H$4)/(MINI!$F$4-MINI!$H$4))))/49.8329)^Blad1!$D$54</f>
        <v>485.09981532961484</v>
      </c>
      <c r="E63" s="26">
        <f>($C63/1000)*Blad1!$E$54*(((MINI!$D$4-MINI!$F$4)/(LN((MINI!$D$4-MINI!$H$4)/(MINI!$F$4-MINI!$H$4))))/49.8329)^Blad1!$F$54</f>
        <v>901.79964939380216</v>
      </c>
      <c r="F63" s="26">
        <f>($C63/1000)*Blad1!$G$54*(((MINI!$D$4-MINI!$F$4)/(LN((MINI!$D$4-MINI!$H$4)/(MINI!$F$4-MINI!$H$4))))/49.8329)^Blad1!$H$54</f>
        <v>1177.1995391441326</v>
      </c>
      <c r="G63" s="60">
        <f>($C63/1000)*Blad1!$I$54*(((MINI!$D$4-MINI!$F$4)/(LN((MINI!$D$4-MINI!$H$4)/(MINI!$F$4-MINI!$H$4))))/49.8329)^Blad1!$J$54</f>
        <v>1530.8993965427021</v>
      </c>
    </row>
    <row r="64" spans="2:7" s="14" customFormat="1" x14ac:dyDescent="0.25">
      <c r="B64" s="20"/>
      <c r="C64" s="15">
        <v>1000</v>
      </c>
      <c r="D64" s="102">
        <f>($C64/1000)*Blad1!$C$54*(((MINI!$D$4-MINI!$F$4)/(LN((MINI!$D$4-MINI!$H$4)/(MINI!$F$4-MINI!$H$4))))/49.8329)^Blad1!$D$54</f>
        <v>538.99979481068306</v>
      </c>
      <c r="E64" s="26">
        <f>($C64/1000)*Blad1!$E$54*(((MINI!$D$4-MINI!$F$4)/(LN((MINI!$D$4-MINI!$H$4)/(MINI!$F$4-MINI!$H$4))))/49.8329)^Blad1!$F$54</f>
        <v>1001.9996104375579</v>
      </c>
      <c r="F64" s="26">
        <f>($C64/1000)*Blad1!$G$54*(((MINI!$D$4-MINI!$F$4)/(LN((MINI!$D$4-MINI!$H$4)/(MINI!$F$4-MINI!$H$4))))/49.8329)^Blad1!$H$54</f>
        <v>1307.9994879379251</v>
      </c>
      <c r="G64" s="60">
        <f>($C64/1000)*Blad1!$I$54*(((MINI!$D$4-MINI!$F$4)/(LN((MINI!$D$4-MINI!$H$4)/(MINI!$F$4-MINI!$H$4))))/49.8329)^Blad1!$J$54</f>
        <v>1700.9993294918913</v>
      </c>
    </row>
    <row r="65" spans="2:7" s="14" customFormat="1" x14ac:dyDescent="0.25">
      <c r="B65" s="20"/>
      <c r="C65" s="15">
        <v>1100</v>
      </c>
      <c r="D65" s="102">
        <f>($C65/1000)*Blad1!$C$54*(((MINI!$D$4-MINI!$F$4)/(LN((MINI!$D$4-MINI!$H$4)/(MINI!$F$4-MINI!$H$4))))/49.8329)^Blad1!$D$54</f>
        <v>592.89977429175156</v>
      </c>
      <c r="E65" s="26">
        <f>($C65/1000)*Blad1!$E$54*(((MINI!$D$4-MINI!$F$4)/(LN((MINI!$D$4-MINI!$H$4)/(MINI!$F$4-MINI!$H$4))))/49.8329)^Blad1!$F$54</f>
        <v>1102.1995714813136</v>
      </c>
      <c r="F65" s="26">
        <f>($C65/1000)*Blad1!$G$54*(((MINI!$D$4-MINI!$F$4)/(LN((MINI!$D$4-MINI!$H$4)/(MINI!$F$4-MINI!$H$4))))/49.8329)^Blad1!$H$54</f>
        <v>1438.7994367317176</v>
      </c>
      <c r="G65" s="60">
        <f>($C65/1000)*Blad1!$I$54*(((MINI!$D$4-MINI!$F$4)/(LN((MINI!$D$4-MINI!$H$4)/(MINI!$F$4-MINI!$H$4))))/49.8329)^Blad1!$J$54</f>
        <v>1871.0992624410806</v>
      </c>
    </row>
    <row r="66" spans="2:7" s="14" customFormat="1" x14ac:dyDescent="0.25">
      <c r="B66" s="20"/>
      <c r="C66" s="15">
        <v>1200</v>
      </c>
      <c r="D66" s="102">
        <f>($C66/1000)*Blad1!$C$54*(((MINI!$D$4-MINI!$F$4)/(LN((MINI!$D$4-MINI!$H$4)/(MINI!$F$4-MINI!$H$4))))/49.8329)^Blad1!$D$54</f>
        <v>646.79975377281971</v>
      </c>
      <c r="E66" s="26">
        <f>($C66/1000)*Blad1!$E$54*(((MINI!$D$4-MINI!$F$4)/(LN((MINI!$D$4-MINI!$H$4)/(MINI!$F$4-MINI!$H$4))))/49.8329)^Blad1!$F$54</f>
        <v>1202.3995325250694</v>
      </c>
      <c r="F66" s="26">
        <f>($C66/1000)*Blad1!$G$54*(((MINI!$D$4-MINI!$F$4)/(LN((MINI!$D$4-MINI!$H$4)/(MINI!$F$4-MINI!$H$4))))/49.8329)^Blad1!$H$54</f>
        <v>1569.5993855255099</v>
      </c>
      <c r="G66" s="60">
        <f>($C66/1000)*Blad1!$I$54*(((MINI!$D$4-MINI!$F$4)/(LN((MINI!$D$4-MINI!$H$4)/(MINI!$F$4-MINI!$H$4))))/49.8329)^Blad1!$J$54</f>
        <v>2041.1991953902693</v>
      </c>
    </row>
    <row r="67" spans="2:7" s="14" customFormat="1" x14ac:dyDescent="0.25">
      <c r="B67" s="20"/>
      <c r="C67" s="15">
        <v>1400</v>
      </c>
      <c r="D67" s="102">
        <f>($C67/1000)*Blad1!$C$54*(((MINI!$D$4-MINI!$F$4)/(LN((MINI!$D$4-MINI!$H$4)/(MINI!$F$4-MINI!$H$4))))/49.8329)^Blad1!$D$54</f>
        <v>754.59971273495626</v>
      </c>
      <c r="E67" s="26">
        <f>($C67/1000)*Blad1!$E$54*(((MINI!$D$4-MINI!$F$4)/(LN((MINI!$D$4-MINI!$H$4)/(MINI!$F$4-MINI!$H$4))))/49.8329)^Blad1!$F$54</f>
        <v>1402.799454612581</v>
      </c>
      <c r="F67" s="26">
        <f>($C67/1000)*Blad1!$G$54*(((MINI!$D$4-MINI!$F$4)/(LN((MINI!$D$4-MINI!$H$4)/(MINI!$F$4-MINI!$H$4))))/49.8329)^Blad1!$H$54</f>
        <v>1831.1992831130949</v>
      </c>
      <c r="G67" s="60">
        <f>($C67/1000)*Blad1!$I$54*(((MINI!$D$4-MINI!$F$4)/(LN((MINI!$D$4-MINI!$H$4)/(MINI!$F$4-MINI!$H$4))))/49.8329)^Blad1!$J$54</f>
        <v>2381.3990612886473</v>
      </c>
    </row>
    <row r="68" spans="2:7" s="14" customFormat="1" x14ac:dyDescent="0.25">
      <c r="B68" s="20"/>
      <c r="C68" s="15">
        <v>1600</v>
      </c>
      <c r="D68" s="102">
        <f>($C68/1000)*Blad1!$C$54*(((MINI!$D$4-MINI!$F$4)/(LN((MINI!$D$4-MINI!$H$4)/(MINI!$F$4-MINI!$H$4))))/49.8329)^Blad1!$D$54</f>
        <v>862.39967169709303</v>
      </c>
      <c r="E68" s="26">
        <f>($C68/1000)*Blad1!$E$54*(((MINI!$D$4-MINI!$F$4)/(LN((MINI!$D$4-MINI!$H$4)/(MINI!$F$4-MINI!$H$4))))/49.8329)^Blad1!$F$54</f>
        <v>1603.1993767000927</v>
      </c>
      <c r="F68" s="26">
        <f>($C68/1000)*Blad1!$G$54*(((MINI!$D$4-MINI!$F$4)/(LN((MINI!$D$4-MINI!$H$4)/(MINI!$F$4-MINI!$H$4))))/49.8329)^Blad1!$H$54</f>
        <v>2092.7991807006802</v>
      </c>
      <c r="G68" s="60">
        <f>($C68/1000)*Blad1!$I$54*(((MINI!$D$4-MINI!$F$4)/(LN((MINI!$D$4-MINI!$H$4)/(MINI!$F$4-MINI!$H$4))))/49.8329)^Blad1!$J$54</f>
        <v>2721.5989271870262</v>
      </c>
    </row>
    <row r="69" spans="2:7" s="14" customFormat="1" x14ac:dyDescent="0.25">
      <c r="B69" s="20"/>
      <c r="C69" s="15">
        <v>1800</v>
      </c>
      <c r="D69" s="102">
        <f>($C69/1000)*Blad1!$C$54*(((MINI!$D$4-MINI!$F$4)/(LN((MINI!$D$4-MINI!$H$4)/(MINI!$F$4-MINI!$H$4))))/49.8329)^Blad1!$D$54</f>
        <v>970.19963065922968</v>
      </c>
      <c r="E69" s="26">
        <f>($C69/1000)*Blad1!$E$54*(((MINI!$D$4-MINI!$F$4)/(LN((MINI!$D$4-MINI!$H$4)/(MINI!$F$4-MINI!$H$4))))/49.8329)^Blad1!$F$54</f>
        <v>1803.5992987876043</v>
      </c>
      <c r="F69" s="26">
        <f>($C69/1000)*Blad1!$G$54*(((MINI!$D$4-MINI!$F$4)/(LN((MINI!$D$4-MINI!$H$4)/(MINI!$F$4-MINI!$H$4))))/49.8329)^Blad1!$H$54</f>
        <v>2354.3990782882652</v>
      </c>
      <c r="G69" s="60">
        <f>($C69/1000)*Blad1!$I$54*(((MINI!$D$4-MINI!$F$4)/(LN((MINI!$D$4-MINI!$H$4)/(MINI!$F$4-MINI!$H$4))))/49.8329)^Blad1!$J$54</f>
        <v>3061.7987930854042</v>
      </c>
    </row>
    <row r="70" spans="2:7" s="14" customFormat="1" x14ac:dyDescent="0.25">
      <c r="B70" s="20"/>
      <c r="C70" s="15">
        <v>2000</v>
      </c>
      <c r="D70" s="102">
        <f>($C70/1000)*Blad1!$C$54*(((MINI!$D$4-MINI!$F$4)/(LN((MINI!$D$4-MINI!$H$4)/(MINI!$F$4-MINI!$H$4))))/49.8329)^Blad1!$D$54</f>
        <v>1077.9995896213661</v>
      </c>
      <c r="E70" s="26">
        <f>($C70/1000)*Blad1!$E$54*(((MINI!$D$4-MINI!$F$4)/(LN((MINI!$D$4-MINI!$H$4)/(MINI!$F$4-MINI!$H$4))))/49.8329)^Blad1!$F$54</f>
        <v>2003.9992208751157</v>
      </c>
      <c r="F70" s="26">
        <f>($C70/1000)*Blad1!$G$54*(((MINI!$D$4-MINI!$F$4)/(LN((MINI!$D$4-MINI!$H$4)/(MINI!$F$4-MINI!$H$4))))/49.8329)^Blad1!$H$54</f>
        <v>2615.9989758758502</v>
      </c>
      <c r="G70" s="60">
        <f>($C70/1000)*Blad1!$I$54*(((MINI!$D$4-MINI!$F$4)/(LN((MINI!$D$4-MINI!$H$4)/(MINI!$F$4-MINI!$H$4))))/49.8329)^Blad1!$J$54</f>
        <v>3401.9986589837827</v>
      </c>
    </row>
    <row r="71" spans="2:7" s="14" customFormat="1" x14ac:dyDescent="0.25">
      <c r="B71" s="20"/>
      <c r="C71" s="15">
        <v>2200</v>
      </c>
      <c r="D71" s="102">
        <f>($C71/1000)*Blad1!$C$54*(((MINI!$D$4-MINI!$F$4)/(LN((MINI!$D$4-MINI!$H$4)/(MINI!$F$4-MINI!$H$4))))/49.8329)^Blad1!$D$54</f>
        <v>1185.7995485835031</v>
      </c>
      <c r="E71" s="26">
        <f>($C71/1000)*Blad1!$E$54*(((MINI!$D$4-MINI!$F$4)/(LN((MINI!$D$4-MINI!$H$4)/(MINI!$F$4-MINI!$H$4))))/49.8329)^Blad1!$F$54</f>
        <v>2204.3991429626271</v>
      </c>
      <c r="F71" s="26">
        <f>($C71/1000)*Blad1!$G$54*(((MINI!$D$4-MINI!$F$4)/(LN((MINI!$D$4-MINI!$H$4)/(MINI!$F$4-MINI!$H$4))))/49.8329)^Blad1!$H$54</f>
        <v>2877.5988734634352</v>
      </c>
      <c r="G71" s="60">
        <f>($C71/1000)*Blad1!$I$54*(((MINI!$D$4-MINI!$F$4)/(LN((MINI!$D$4-MINI!$H$4)/(MINI!$F$4-MINI!$H$4))))/49.8329)^Blad1!$J$54</f>
        <v>3742.1985248821611</v>
      </c>
    </row>
    <row r="72" spans="2:7" s="14" customFormat="1" x14ac:dyDescent="0.25">
      <c r="B72" s="20"/>
      <c r="C72" s="15">
        <v>2400</v>
      </c>
      <c r="D72" s="102">
        <f>($C72/1000)*Blad1!$C$54*(((MINI!$D$4-MINI!$F$4)/(LN((MINI!$D$4-MINI!$H$4)/(MINI!$F$4-MINI!$H$4))))/49.8329)^Blad1!$D$54</f>
        <v>1293.5995075456394</v>
      </c>
      <c r="E72" s="26">
        <f>($C72/1000)*Blad1!$E$54*(((MINI!$D$4-MINI!$F$4)/(LN((MINI!$D$4-MINI!$H$4)/(MINI!$F$4-MINI!$H$4))))/49.8329)^Blad1!$F$54</f>
        <v>2404.7990650501388</v>
      </c>
      <c r="F72" s="26">
        <f>($C72/1000)*Blad1!$G$54*(((MINI!$D$4-MINI!$F$4)/(LN((MINI!$D$4-MINI!$H$4)/(MINI!$F$4-MINI!$H$4))))/49.8329)^Blad1!$H$54</f>
        <v>3139.1987710510198</v>
      </c>
      <c r="G72" s="60">
        <f>($C72/1000)*Blad1!$I$54*(((MINI!$D$4-MINI!$F$4)/(LN((MINI!$D$4-MINI!$H$4)/(MINI!$F$4-MINI!$H$4))))/49.8329)^Blad1!$J$54</f>
        <v>4082.3983907805386</v>
      </c>
    </row>
    <row r="73" spans="2:7" s="14" customFormat="1" x14ac:dyDescent="0.25">
      <c r="B73" s="20"/>
      <c r="C73" s="15">
        <v>2600</v>
      </c>
      <c r="D73" s="102">
        <f>($C73/1000)*Blad1!$C$54*(((MINI!$D$4-MINI!$F$4)/(LN((MINI!$D$4-MINI!$H$4)/(MINI!$F$4-MINI!$H$4))))/49.8329)^Blad1!$D$54</f>
        <v>1401.3994665077762</v>
      </c>
      <c r="E73" s="26">
        <f>($C73/1000)*Blad1!$E$54*(((MINI!$D$4-MINI!$F$4)/(LN((MINI!$D$4-MINI!$H$4)/(MINI!$F$4-MINI!$H$4))))/49.8329)^Blad1!$F$54</f>
        <v>2605.1989871376509</v>
      </c>
      <c r="F73" s="26">
        <f>($C73/1000)*Blad1!$G$54*(((MINI!$D$4-MINI!$F$4)/(LN((MINI!$D$4-MINI!$H$4)/(MINI!$F$4-MINI!$H$4))))/49.8329)^Blad1!$H$54</f>
        <v>3400.7986686386052</v>
      </c>
      <c r="G73" s="60">
        <f>($C73/1000)*Blad1!$I$54*(((MINI!$D$4-MINI!$F$4)/(LN((MINI!$D$4-MINI!$H$4)/(MINI!$F$4-MINI!$H$4))))/49.8329)^Blad1!$J$54</f>
        <v>4422.5982566789171</v>
      </c>
    </row>
    <row r="74" spans="2:7" s="14" customFormat="1" x14ac:dyDescent="0.25">
      <c r="B74" s="20"/>
      <c r="C74" s="15">
        <v>2800</v>
      </c>
      <c r="D74" s="102">
        <f>($C74/1000)*Blad1!$C$54*(((MINI!$D$4-MINI!$F$4)/(LN((MINI!$D$4-MINI!$H$4)/(MINI!$F$4-MINI!$H$4))))/49.8329)^Blad1!$D$54</f>
        <v>1509.1994254699125</v>
      </c>
      <c r="E74" s="26">
        <f>($C74/1000)*Blad1!$E$54*(((MINI!$D$4-MINI!$F$4)/(LN((MINI!$D$4-MINI!$H$4)/(MINI!$F$4-MINI!$H$4))))/49.8329)^Blad1!$F$54</f>
        <v>2805.5989092251621</v>
      </c>
      <c r="F74" s="26">
        <f>($C74/1000)*Blad1!$G$54*(((MINI!$D$4-MINI!$F$4)/(LN((MINI!$D$4-MINI!$H$4)/(MINI!$F$4-MINI!$H$4))))/49.8329)^Blad1!$H$54</f>
        <v>3662.3985662261898</v>
      </c>
      <c r="G74" s="60">
        <f>($C74/1000)*Blad1!$I$54*(((MINI!$D$4-MINI!$F$4)/(LN((MINI!$D$4-MINI!$H$4)/(MINI!$F$4-MINI!$H$4))))/49.8329)^Blad1!$J$54</f>
        <v>4762.7981225772946</v>
      </c>
    </row>
    <row r="75" spans="2:7" s="14" customFormat="1" x14ac:dyDescent="0.25">
      <c r="B75" s="20"/>
      <c r="C75" s="15">
        <v>3000</v>
      </c>
      <c r="D75" s="102">
        <f>($C75/1000)*Blad1!$C$54*(((MINI!$D$4-MINI!$F$4)/(LN((MINI!$D$4-MINI!$H$4)/(MINI!$F$4-MINI!$H$4))))/49.8329)^Blad1!$D$54</f>
        <v>1616.9993844320493</v>
      </c>
      <c r="E75" s="26">
        <f>($C75/1000)*Blad1!$E$54*(((MINI!$D$4-MINI!$F$4)/(LN((MINI!$D$4-MINI!$H$4)/(MINI!$F$4-MINI!$H$4))))/49.8329)^Blad1!$F$54</f>
        <v>3005.9988313126737</v>
      </c>
      <c r="F75" s="26">
        <f>($C75/1000)*Blad1!$G$54*(((MINI!$D$4-MINI!$F$4)/(LN((MINI!$D$4-MINI!$H$4)/(MINI!$F$4-MINI!$H$4))))/49.8329)^Blad1!$H$54</f>
        <v>3923.9984638137748</v>
      </c>
      <c r="G75" s="60">
        <f>($C75/1000)*Blad1!$I$54*(((MINI!$D$4-MINI!$F$4)/(LN((MINI!$D$4-MINI!$H$4)/(MINI!$F$4-MINI!$H$4))))/49.8329)^Blad1!$J$54</f>
        <v>5102.997988475674</v>
      </c>
    </row>
    <row r="79" spans="2:7" s="14" customFormat="1" ht="21" x14ac:dyDescent="0.4">
      <c r="B79" s="20"/>
      <c r="C79" s="117" t="s">
        <v>28</v>
      </c>
      <c r="D79" s="118"/>
      <c r="E79" s="118"/>
      <c r="F79" s="118"/>
      <c r="G79" s="137"/>
    </row>
    <row r="80" spans="2:7" s="14" customFormat="1" x14ac:dyDescent="0.25">
      <c r="B80" s="20"/>
      <c r="C80" s="27"/>
      <c r="D80" s="114" t="s">
        <v>7</v>
      </c>
      <c r="E80" s="135"/>
      <c r="F80" s="135"/>
      <c r="G80" s="136"/>
    </row>
    <row r="81" spans="2:7" s="14" customFormat="1" x14ac:dyDescent="0.25">
      <c r="B81" s="20"/>
      <c r="C81" s="92"/>
      <c r="D81" s="108" t="s">
        <v>26</v>
      </c>
      <c r="E81" s="138"/>
      <c r="F81" s="138"/>
      <c r="G81" s="139"/>
    </row>
    <row r="82" spans="2:7" s="14" customFormat="1" x14ac:dyDescent="0.25">
      <c r="B82" s="20"/>
      <c r="C82" s="94" t="s">
        <v>24</v>
      </c>
      <c r="D82" s="97">
        <v>80</v>
      </c>
      <c r="E82" s="98">
        <v>130</v>
      </c>
      <c r="F82" s="98">
        <v>180</v>
      </c>
      <c r="G82" s="99">
        <v>230</v>
      </c>
    </row>
    <row r="83" spans="2:7" s="14" customFormat="1" x14ac:dyDescent="0.25">
      <c r="B83" s="20"/>
      <c r="C83" s="15">
        <v>500</v>
      </c>
      <c r="D83" s="102">
        <f>($C83/1000)*Blad1!$C$75*(((MINI!$D$4-MINI!$F$4)/(LN((MINI!$D$4-MINI!$H$4)/(MINI!$F$4-MINI!$H$4))))/49.8329)^Blad1!$D$75</f>
        <v>284.99989227419104</v>
      </c>
      <c r="E83" s="95">
        <f>($C83/1000)*Blad1!$E$75*(((MINI!$D$4-MINI!$F$4)/(LN((MINI!$D$4-MINI!$H$4)/(MINI!$F$4-MINI!$H$4))))/49.8329)^Blad1!$F$75</f>
        <v>544.49978830663702</v>
      </c>
      <c r="F83" s="95">
        <f>($C83/1000)*Blad1!$G$75*(((MINI!$D$4-MINI!$F$4)/(LN((MINI!$D$4-MINI!$H$4)/(MINI!$F$4-MINI!$H$4))))/49.8329)^Blad1!$H$75</f>
        <v>716.49971756669026</v>
      </c>
      <c r="G83" s="96">
        <f>($C83/1000)*Blad1!$I$75*(((MINI!$D$4-MINI!$F$4)/(LN((MINI!$D$4-MINI!$H$4)/(MINI!$F$4-MINI!$H$4))))/49.8329)^Blad1!$J$75</f>
        <v>939.49962712695992</v>
      </c>
    </row>
    <row r="84" spans="2:7" s="14" customFormat="1" x14ac:dyDescent="0.25">
      <c r="B84" s="20"/>
      <c r="C84" s="15">
        <v>600</v>
      </c>
      <c r="D84" s="102">
        <f>($C84/1000)*Blad1!$C$75*(((MINI!$D$4-MINI!$F$4)/(LN((MINI!$D$4-MINI!$H$4)/(MINI!$F$4-MINI!$H$4))))/49.8329)^Blad1!$D$75</f>
        <v>341.99987072902923</v>
      </c>
      <c r="E84" s="26">
        <f>($C84/1000)*Blad1!$E$75*(((MINI!$D$4-MINI!$F$4)/(LN((MINI!$D$4-MINI!$H$4)/(MINI!$F$4-MINI!$H$4))))/49.8329)^Blad1!$F$75</f>
        <v>653.39974596796435</v>
      </c>
      <c r="F84" s="26">
        <f>($C84/1000)*Blad1!$G$75*(((MINI!$D$4-MINI!$F$4)/(LN((MINI!$D$4-MINI!$H$4)/(MINI!$F$4-MINI!$H$4))))/49.8329)^Blad1!$H$75</f>
        <v>859.79966108002827</v>
      </c>
      <c r="G84" s="60">
        <f>($C84/1000)*Blad1!$I$75*(((MINI!$D$4-MINI!$F$4)/(LN((MINI!$D$4-MINI!$H$4)/(MINI!$F$4-MINI!$H$4))))/49.8329)^Blad1!$J$75</f>
        <v>1127.3995525523519</v>
      </c>
    </row>
    <row r="85" spans="2:7" s="14" customFormat="1" x14ac:dyDescent="0.25">
      <c r="B85" s="20"/>
      <c r="C85" s="15">
        <v>700</v>
      </c>
      <c r="D85" s="102">
        <f>($C85/1000)*Blad1!$C$75*(((MINI!$D$4-MINI!$F$4)/(LN((MINI!$D$4-MINI!$H$4)/(MINI!$F$4-MINI!$H$4))))/49.8329)^Blad1!$D$75</f>
        <v>398.99984918386747</v>
      </c>
      <c r="E85" s="26">
        <f>($C85/1000)*Blad1!$E$75*(((MINI!$D$4-MINI!$F$4)/(LN((MINI!$D$4-MINI!$H$4)/(MINI!$F$4-MINI!$H$4))))/49.8329)^Blad1!$F$75</f>
        <v>762.29970362929168</v>
      </c>
      <c r="F85" s="26">
        <f>($C85/1000)*Blad1!$G$75*(((MINI!$D$4-MINI!$F$4)/(LN((MINI!$D$4-MINI!$H$4)/(MINI!$F$4-MINI!$H$4))))/49.8329)^Blad1!$H$75</f>
        <v>1003.0996045933662</v>
      </c>
      <c r="G85" s="60">
        <f>($C85/1000)*Blad1!$I$75*(((MINI!$D$4-MINI!$F$4)/(LN((MINI!$D$4-MINI!$H$4)/(MINI!$F$4-MINI!$H$4))))/49.8329)^Blad1!$J$75</f>
        <v>1315.2994779777439</v>
      </c>
    </row>
    <row r="86" spans="2:7" s="14" customFormat="1" x14ac:dyDescent="0.25">
      <c r="B86" s="20"/>
      <c r="C86" s="15">
        <v>800</v>
      </c>
      <c r="D86" s="102">
        <f>($C86/1000)*Blad1!$C$75*(((MINI!$D$4-MINI!$F$4)/(LN((MINI!$D$4-MINI!$H$4)/(MINI!$F$4-MINI!$H$4))))/49.8329)^Blad1!$D$75</f>
        <v>455.99982763870565</v>
      </c>
      <c r="E86" s="26">
        <f>($C86/1000)*Blad1!$E$75*(((MINI!$D$4-MINI!$F$4)/(LN((MINI!$D$4-MINI!$H$4)/(MINI!$F$4-MINI!$H$4))))/49.8329)^Blad1!$F$75</f>
        <v>871.19966129061925</v>
      </c>
      <c r="F86" s="26">
        <f>($C86/1000)*Blad1!$G$75*(((MINI!$D$4-MINI!$F$4)/(LN((MINI!$D$4-MINI!$H$4)/(MINI!$F$4-MINI!$H$4))))/49.8329)^Blad1!$H$75</f>
        <v>1146.3995481067045</v>
      </c>
      <c r="G86" s="60">
        <f>($C86/1000)*Blad1!$I$75*(((MINI!$D$4-MINI!$F$4)/(LN((MINI!$D$4-MINI!$H$4)/(MINI!$F$4-MINI!$H$4))))/49.8329)^Blad1!$J$75</f>
        <v>1503.1994034031359</v>
      </c>
    </row>
    <row r="87" spans="2:7" s="14" customFormat="1" x14ac:dyDescent="0.25">
      <c r="B87" s="20"/>
      <c r="C87" s="15">
        <v>900</v>
      </c>
      <c r="D87" s="102">
        <f>($C87/1000)*Blad1!$C$75*(((MINI!$D$4-MINI!$F$4)/(LN((MINI!$D$4-MINI!$H$4)/(MINI!$F$4-MINI!$H$4))))/49.8329)^Blad1!$D$75</f>
        <v>512.99980609354384</v>
      </c>
      <c r="E87" s="26">
        <f>($C87/1000)*Blad1!$E$75*(((MINI!$D$4-MINI!$F$4)/(LN((MINI!$D$4-MINI!$H$4)/(MINI!$F$4-MINI!$H$4))))/49.8329)^Blad1!$F$75</f>
        <v>980.09961895194658</v>
      </c>
      <c r="F87" s="26">
        <f>($C87/1000)*Blad1!$G$75*(((MINI!$D$4-MINI!$F$4)/(LN((MINI!$D$4-MINI!$H$4)/(MINI!$F$4-MINI!$H$4))))/49.8329)^Blad1!$H$75</f>
        <v>1289.6994916200424</v>
      </c>
      <c r="G87" s="60">
        <f>($C87/1000)*Blad1!$I$75*(((MINI!$D$4-MINI!$F$4)/(LN((MINI!$D$4-MINI!$H$4)/(MINI!$F$4-MINI!$H$4))))/49.8329)^Blad1!$J$75</f>
        <v>1691.0993288285281</v>
      </c>
    </row>
    <row r="88" spans="2:7" s="14" customFormat="1" x14ac:dyDescent="0.25">
      <c r="B88" s="20"/>
      <c r="C88" s="15">
        <v>1000</v>
      </c>
      <c r="D88" s="102">
        <f>($C88/1000)*Blad1!$C$75*(((MINI!$D$4-MINI!$F$4)/(LN((MINI!$D$4-MINI!$H$4)/(MINI!$F$4-MINI!$H$4))))/49.8329)^Blad1!$D$75</f>
        <v>569.99978454838208</v>
      </c>
      <c r="E88" s="26">
        <f>($C88/1000)*Blad1!$E$75*(((MINI!$D$4-MINI!$F$4)/(LN((MINI!$D$4-MINI!$H$4)/(MINI!$F$4-MINI!$H$4))))/49.8329)^Blad1!$F$75</f>
        <v>1088.999576613274</v>
      </c>
      <c r="F88" s="26">
        <f>($C88/1000)*Blad1!$G$75*(((MINI!$D$4-MINI!$F$4)/(LN((MINI!$D$4-MINI!$H$4)/(MINI!$F$4-MINI!$H$4))))/49.8329)^Blad1!$H$75</f>
        <v>1432.9994351333805</v>
      </c>
      <c r="G88" s="60">
        <f>($C88/1000)*Blad1!$I$75*(((MINI!$D$4-MINI!$F$4)/(LN((MINI!$D$4-MINI!$H$4)/(MINI!$F$4-MINI!$H$4))))/49.8329)^Blad1!$J$75</f>
        <v>1878.9992542539198</v>
      </c>
    </row>
    <row r="89" spans="2:7" s="14" customFormat="1" x14ac:dyDescent="0.25">
      <c r="B89" s="20"/>
      <c r="C89" s="15">
        <v>1100</v>
      </c>
      <c r="D89" s="102">
        <f>($C89/1000)*Blad1!$C$75*(((MINI!$D$4-MINI!$F$4)/(LN((MINI!$D$4-MINI!$H$4)/(MINI!$F$4-MINI!$H$4))))/49.8329)^Blad1!$D$75</f>
        <v>626.99976300322032</v>
      </c>
      <c r="E89" s="26">
        <f>($C89/1000)*Blad1!$E$75*(((MINI!$D$4-MINI!$F$4)/(LN((MINI!$D$4-MINI!$H$4)/(MINI!$F$4-MINI!$H$4))))/49.8329)^Blad1!$F$75</f>
        <v>1197.8995342746014</v>
      </c>
      <c r="F89" s="26">
        <f>($C89/1000)*Blad1!$G$75*(((MINI!$D$4-MINI!$F$4)/(LN((MINI!$D$4-MINI!$H$4)/(MINI!$F$4-MINI!$H$4))))/49.8329)^Blad1!$H$75</f>
        <v>1576.2993786467187</v>
      </c>
      <c r="G89" s="60">
        <f>($C89/1000)*Blad1!$I$75*(((MINI!$D$4-MINI!$F$4)/(LN((MINI!$D$4-MINI!$H$4)/(MINI!$F$4-MINI!$H$4))))/49.8329)^Blad1!$J$75</f>
        <v>2066.8991796793121</v>
      </c>
    </row>
    <row r="90" spans="2:7" s="14" customFormat="1" x14ac:dyDescent="0.25">
      <c r="B90" s="20"/>
      <c r="C90" s="15">
        <v>1200</v>
      </c>
      <c r="D90" s="102">
        <f>($C90/1000)*Blad1!$C$75*(((MINI!$D$4-MINI!$F$4)/(LN((MINI!$D$4-MINI!$H$4)/(MINI!$F$4-MINI!$H$4))))/49.8329)^Blad1!$D$75</f>
        <v>683.99974145805845</v>
      </c>
      <c r="E90" s="26">
        <f>($C90/1000)*Blad1!$E$75*(((MINI!$D$4-MINI!$F$4)/(LN((MINI!$D$4-MINI!$H$4)/(MINI!$F$4-MINI!$H$4))))/49.8329)^Blad1!$F$75</f>
        <v>1306.7994919359287</v>
      </c>
      <c r="F90" s="26">
        <f>($C90/1000)*Blad1!$G$75*(((MINI!$D$4-MINI!$F$4)/(LN((MINI!$D$4-MINI!$H$4)/(MINI!$F$4-MINI!$H$4))))/49.8329)^Blad1!$H$75</f>
        <v>1719.5993221600565</v>
      </c>
      <c r="G90" s="60">
        <f>($C90/1000)*Blad1!$I$75*(((MINI!$D$4-MINI!$F$4)/(LN((MINI!$D$4-MINI!$H$4)/(MINI!$F$4-MINI!$H$4))))/49.8329)^Blad1!$J$75</f>
        <v>2254.7991051047038</v>
      </c>
    </row>
    <row r="91" spans="2:7" s="14" customFormat="1" x14ac:dyDescent="0.25">
      <c r="B91" s="20"/>
      <c r="C91" s="15">
        <v>1400</v>
      </c>
      <c r="D91" s="102">
        <f>($C91/1000)*Blad1!$C$75*(((MINI!$D$4-MINI!$F$4)/(LN((MINI!$D$4-MINI!$H$4)/(MINI!$F$4-MINI!$H$4))))/49.8329)^Blad1!$D$75</f>
        <v>797.99969836773494</v>
      </c>
      <c r="E91" s="26">
        <f>($C91/1000)*Blad1!$E$75*(((MINI!$D$4-MINI!$F$4)/(LN((MINI!$D$4-MINI!$H$4)/(MINI!$F$4-MINI!$H$4))))/49.8329)^Blad1!$F$75</f>
        <v>1524.5994072585834</v>
      </c>
      <c r="F91" s="26">
        <f>($C91/1000)*Blad1!$G$75*(((MINI!$D$4-MINI!$F$4)/(LN((MINI!$D$4-MINI!$H$4)/(MINI!$F$4-MINI!$H$4))))/49.8329)^Blad1!$H$75</f>
        <v>2006.1992091867323</v>
      </c>
      <c r="G91" s="60">
        <f>($C91/1000)*Blad1!$I$75*(((MINI!$D$4-MINI!$F$4)/(LN((MINI!$D$4-MINI!$H$4)/(MINI!$F$4-MINI!$H$4))))/49.8329)^Blad1!$J$75</f>
        <v>2630.5989559554878</v>
      </c>
    </row>
    <row r="92" spans="2:7" s="14" customFormat="1" x14ac:dyDescent="0.25">
      <c r="B92" s="20"/>
      <c r="C92" s="15">
        <v>1600</v>
      </c>
      <c r="D92" s="102">
        <f>($C92/1000)*Blad1!$C$75*(((MINI!$D$4-MINI!$F$4)/(LN((MINI!$D$4-MINI!$H$4)/(MINI!$F$4-MINI!$H$4))))/49.8329)^Blad1!$D$75</f>
        <v>911.99965527741131</v>
      </c>
      <c r="E92" s="26">
        <f>($C92/1000)*Blad1!$E$75*(((MINI!$D$4-MINI!$F$4)/(LN((MINI!$D$4-MINI!$H$4)/(MINI!$F$4-MINI!$H$4))))/49.8329)^Blad1!$F$75</f>
        <v>1742.3993225812385</v>
      </c>
      <c r="F92" s="26">
        <f>($C92/1000)*Blad1!$G$75*(((MINI!$D$4-MINI!$F$4)/(LN((MINI!$D$4-MINI!$H$4)/(MINI!$F$4-MINI!$H$4))))/49.8329)^Blad1!$H$75</f>
        <v>2292.799096213409</v>
      </c>
      <c r="G92" s="60">
        <f>($C92/1000)*Blad1!$I$75*(((MINI!$D$4-MINI!$F$4)/(LN((MINI!$D$4-MINI!$H$4)/(MINI!$F$4-MINI!$H$4))))/49.8329)^Blad1!$J$75</f>
        <v>3006.3988068062718</v>
      </c>
    </row>
    <row r="93" spans="2:7" s="14" customFormat="1" x14ac:dyDescent="0.25">
      <c r="B93" s="20"/>
      <c r="C93" s="15">
        <v>1800</v>
      </c>
      <c r="D93" s="102">
        <f>($C93/1000)*Blad1!$C$75*(((MINI!$D$4-MINI!$F$4)/(LN((MINI!$D$4-MINI!$H$4)/(MINI!$F$4-MINI!$H$4))))/49.8329)^Blad1!$D$75</f>
        <v>1025.9996121870877</v>
      </c>
      <c r="E93" s="26">
        <f>($C93/1000)*Blad1!$E$75*(((MINI!$D$4-MINI!$F$4)/(LN((MINI!$D$4-MINI!$H$4)/(MINI!$F$4-MINI!$H$4))))/49.8329)^Blad1!$F$75</f>
        <v>1960.1992379038932</v>
      </c>
      <c r="F93" s="26">
        <f>($C93/1000)*Blad1!$G$75*(((MINI!$D$4-MINI!$F$4)/(LN((MINI!$D$4-MINI!$H$4)/(MINI!$F$4-MINI!$H$4))))/49.8329)^Blad1!$H$75</f>
        <v>2579.3989832400848</v>
      </c>
      <c r="G93" s="60">
        <f>($C93/1000)*Blad1!$I$75*(((MINI!$D$4-MINI!$F$4)/(LN((MINI!$D$4-MINI!$H$4)/(MINI!$F$4-MINI!$H$4))))/49.8329)^Blad1!$J$75</f>
        <v>3382.1986576570562</v>
      </c>
    </row>
    <row r="94" spans="2:7" s="14" customFormat="1" x14ac:dyDescent="0.25">
      <c r="B94" s="20"/>
      <c r="C94" s="15">
        <v>2000</v>
      </c>
      <c r="D94" s="102">
        <f>($C94/1000)*Blad1!$C$75*(((MINI!$D$4-MINI!$F$4)/(LN((MINI!$D$4-MINI!$H$4)/(MINI!$F$4-MINI!$H$4))))/49.8329)^Blad1!$D$75</f>
        <v>1139.9995690967642</v>
      </c>
      <c r="E94" s="26">
        <f>($C94/1000)*Blad1!$E$75*(((MINI!$D$4-MINI!$F$4)/(LN((MINI!$D$4-MINI!$H$4)/(MINI!$F$4-MINI!$H$4))))/49.8329)^Blad1!$F$75</f>
        <v>2177.9991532265481</v>
      </c>
      <c r="F94" s="26">
        <f>($C94/1000)*Blad1!$G$75*(((MINI!$D$4-MINI!$F$4)/(LN((MINI!$D$4-MINI!$H$4)/(MINI!$F$4-MINI!$H$4))))/49.8329)^Blad1!$H$75</f>
        <v>2865.9988702667611</v>
      </c>
      <c r="G94" s="60">
        <f>($C94/1000)*Blad1!$I$75*(((MINI!$D$4-MINI!$F$4)/(LN((MINI!$D$4-MINI!$H$4)/(MINI!$F$4-MINI!$H$4))))/49.8329)^Blad1!$J$75</f>
        <v>3757.9985085078397</v>
      </c>
    </row>
    <row r="95" spans="2:7" s="14" customFormat="1" x14ac:dyDescent="0.25">
      <c r="B95" s="20"/>
      <c r="C95" s="15">
        <v>2200</v>
      </c>
      <c r="D95" s="102">
        <f>($C95/1000)*Blad1!$C$75*(((MINI!$D$4-MINI!$F$4)/(LN((MINI!$D$4-MINI!$H$4)/(MINI!$F$4-MINI!$H$4))))/49.8329)^Blad1!$D$75</f>
        <v>1253.9995260064406</v>
      </c>
      <c r="E95" s="26">
        <f>($C95/1000)*Blad1!$E$75*(((MINI!$D$4-MINI!$F$4)/(LN((MINI!$D$4-MINI!$H$4)/(MINI!$F$4-MINI!$H$4))))/49.8329)^Blad1!$F$75</f>
        <v>2395.7990685492027</v>
      </c>
      <c r="F95" s="26">
        <f>($C95/1000)*Blad1!$G$75*(((MINI!$D$4-MINI!$F$4)/(LN((MINI!$D$4-MINI!$H$4)/(MINI!$F$4-MINI!$H$4))))/49.8329)^Blad1!$H$75</f>
        <v>3152.5987572934373</v>
      </c>
      <c r="G95" s="60">
        <f>($C95/1000)*Blad1!$I$75*(((MINI!$D$4-MINI!$F$4)/(LN((MINI!$D$4-MINI!$H$4)/(MINI!$F$4-MINI!$H$4))))/49.8329)^Blad1!$J$75</f>
        <v>4133.7983593586241</v>
      </c>
    </row>
    <row r="96" spans="2:7" s="14" customFormat="1" x14ac:dyDescent="0.25">
      <c r="B96" s="20"/>
      <c r="C96" s="15">
        <v>2400</v>
      </c>
      <c r="D96" s="102">
        <f>($C96/1000)*Blad1!$C$75*(((MINI!$D$4-MINI!$F$4)/(LN((MINI!$D$4-MINI!$H$4)/(MINI!$F$4-MINI!$H$4))))/49.8329)^Blad1!$D$75</f>
        <v>1367.9994829161169</v>
      </c>
      <c r="E96" s="26">
        <f>($C96/1000)*Blad1!$E$75*(((MINI!$D$4-MINI!$F$4)/(LN((MINI!$D$4-MINI!$H$4)/(MINI!$F$4-MINI!$H$4))))/49.8329)^Blad1!$F$75</f>
        <v>2613.5989838718574</v>
      </c>
      <c r="F96" s="26">
        <f>($C96/1000)*Blad1!$G$75*(((MINI!$D$4-MINI!$F$4)/(LN((MINI!$D$4-MINI!$H$4)/(MINI!$F$4-MINI!$H$4))))/49.8329)^Blad1!$H$75</f>
        <v>3439.1986443201131</v>
      </c>
      <c r="G96" s="60">
        <f>($C96/1000)*Blad1!$I$75*(((MINI!$D$4-MINI!$F$4)/(LN((MINI!$D$4-MINI!$H$4)/(MINI!$F$4-MINI!$H$4))))/49.8329)^Blad1!$J$75</f>
        <v>4509.5982102094076</v>
      </c>
    </row>
    <row r="97" spans="2:8" s="14" customFormat="1" x14ac:dyDescent="0.25">
      <c r="B97" s="20"/>
      <c r="C97" s="15">
        <v>2600</v>
      </c>
      <c r="D97" s="102">
        <f>($C97/1000)*Blad1!$C$75*(((MINI!$D$4-MINI!$F$4)/(LN((MINI!$D$4-MINI!$H$4)/(MINI!$F$4-MINI!$H$4))))/49.8329)^Blad1!$D$75</f>
        <v>1481.9994398257934</v>
      </c>
      <c r="E97" s="26">
        <f>($C97/1000)*Blad1!$E$75*(((MINI!$D$4-MINI!$F$4)/(LN((MINI!$D$4-MINI!$H$4)/(MINI!$F$4-MINI!$H$4))))/49.8329)^Blad1!$F$75</f>
        <v>2831.3988991945125</v>
      </c>
      <c r="F97" s="26">
        <f>($C97/1000)*Blad1!$G$75*(((MINI!$D$4-MINI!$F$4)/(LN((MINI!$D$4-MINI!$H$4)/(MINI!$F$4-MINI!$H$4))))/49.8329)^Blad1!$H$75</f>
        <v>3725.7985313467893</v>
      </c>
      <c r="G97" s="60">
        <f>($C97/1000)*Blad1!$I$75*(((MINI!$D$4-MINI!$F$4)/(LN((MINI!$D$4-MINI!$H$4)/(MINI!$F$4-MINI!$H$4))))/49.8329)^Blad1!$J$75</f>
        <v>4885.398061060192</v>
      </c>
    </row>
    <row r="98" spans="2:8" s="14" customFormat="1" x14ac:dyDescent="0.25">
      <c r="B98" s="20"/>
      <c r="C98" s="15">
        <v>2800</v>
      </c>
      <c r="D98" s="102">
        <f>($C98/1000)*Blad1!$C$75*(((MINI!$D$4-MINI!$F$4)/(LN((MINI!$D$4-MINI!$H$4)/(MINI!$F$4-MINI!$H$4))))/49.8329)^Blad1!$D$75</f>
        <v>1595.9993967354699</v>
      </c>
      <c r="E98" s="26">
        <f>($C98/1000)*Blad1!$E$75*(((MINI!$D$4-MINI!$F$4)/(LN((MINI!$D$4-MINI!$H$4)/(MINI!$F$4-MINI!$H$4))))/49.8329)^Blad1!$F$75</f>
        <v>3049.1988145171667</v>
      </c>
      <c r="F98" s="26">
        <f>($C98/1000)*Blad1!$G$75*(((MINI!$D$4-MINI!$F$4)/(LN((MINI!$D$4-MINI!$H$4)/(MINI!$F$4-MINI!$H$4))))/49.8329)^Blad1!$H$75</f>
        <v>4012.3984183734647</v>
      </c>
      <c r="G98" s="60">
        <f>($C98/1000)*Blad1!$I$75*(((MINI!$D$4-MINI!$F$4)/(LN((MINI!$D$4-MINI!$H$4)/(MINI!$F$4-MINI!$H$4))))/49.8329)^Blad1!$J$75</f>
        <v>5261.1979119109756</v>
      </c>
    </row>
    <row r="99" spans="2:8" s="14" customFormat="1" x14ac:dyDescent="0.25">
      <c r="B99" s="20"/>
      <c r="C99" s="15">
        <v>3000</v>
      </c>
      <c r="D99" s="102">
        <f>($C99/1000)*Blad1!$C$75*(((MINI!$D$4-MINI!$F$4)/(LN((MINI!$D$4-MINI!$H$4)/(MINI!$F$4-MINI!$H$4))))/49.8329)^Blad1!$D$75</f>
        <v>1709.9993536451461</v>
      </c>
      <c r="E99" s="26">
        <f>($C99/1000)*Blad1!$E$75*(((MINI!$D$4-MINI!$F$4)/(LN((MINI!$D$4-MINI!$H$4)/(MINI!$F$4-MINI!$H$4))))/49.8329)^Blad1!$F$75</f>
        <v>3266.9987298398219</v>
      </c>
      <c r="F99" s="26">
        <f>($C99/1000)*Blad1!$G$75*(((MINI!$D$4-MINI!$F$4)/(LN((MINI!$D$4-MINI!$H$4)/(MINI!$F$4-MINI!$H$4))))/49.8329)^Blad1!$H$75</f>
        <v>4298.9983054001414</v>
      </c>
      <c r="G99" s="60">
        <f>($C99/1000)*Blad1!$I$75*(((MINI!$D$4-MINI!$F$4)/(LN((MINI!$D$4-MINI!$H$4)/(MINI!$F$4-MINI!$H$4))))/49.8329)^Blad1!$J$75</f>
        <v>5636.99776276176</v>
      </c>
    </row>
    <row r="101" spans="2:8" x14ac:dyDescent="0.25">
      <c r="C101" s="144" t="s">
        <v>31</v>
      </c>
      <c r="D101" s="144"/>
      <c r="E101" s="145"/>
      <c r="F101" s="145"/>
      <c r="G101" s="145"/>
      <c r="H101" s="145"/>
    </row>
    <row r="102" spans="2:8" x14ac:dyDescent="0.25">
      <c r="C102" s="145"/>
      <c r="D102" s="145"/>
      <c r="E102" s="145"/>
      <c r="F102" s="145"/>
      <c r="G102" s="145"/>
      <c r="H102" s="145"/>
    </row>
    <row r="103" spans="2:8" s="14" customFormat="1" x14ac:dyDescent="0.25">
      <c r="B103" s="20"/>
      <c r="C103" s="143" t="s">
        <v>29</v>
      </c>
      <c r="D103" s="143"/>
      <c r="E103" s="143"/>
      <c r="F103" s="143"/>
      <c r="G103" s="143"/>
      <c r="H103" s="143"/>
    </row>
    <row r="104" spans="2:8" s="14" customFormat="1" x14ac:dyDescent="0.25">
      <c r="B104" s="20"/>
      <c r="C104" s="106"/>
      <c r="D104" s="107"/>
      <c r="E104" s="140" t="s">
        <v>26</v>
      </c>
      <c r="F104" s="141"/>
      <c r="G104" s="141"/>
      <c r="H104" s="142"/>
    </row>
    <row r="105" spans="2:8" s="14" customFormat="1" x14ac:dyDescent="0.25">
      <c r="B105" s="20"/>
      <c r="C105" s="105" t="s">
        <v>30</v>
      </c>
      <c r="D105" s="105" t="s">
        <v>20</v>
      </c>
      <c r="E105" s="146">
        <v>80</v>
      </c>
      <c r="F105" s="147">
        <v>130</v>
      </c>
      <c r="G105" s="147">
        <v>180</v>
      </c>
      <c r="H105" s="146">
        <v>230</v>
      </c>
    </row>
    <row r="106" spans="2:8" s="14" customFormat="1" ht="30.6" customHeight="1" x14ac:dyDescent="0.25">
      <c r="B106" s="20"/>
      <c r="C106" s="15">
        <v>500</v>
      </c>
      <c r="D106" s="15" t="s">
        <v>8</v>
      </c>
      <c r="E106" s="102" t="s">
        <v>8</v>
      </c>
      <c r="F106" s="103" t="s">
        <v>8</v>
      </c>
      <c r="G106" s="103" t="s">
        <v>8</v>
      </c>
      <c r="H106" s="104" t="s">
        <v>8</v>
      </c>
    </row>
    <row r="107" spans="2:8" x14ac:dyDescent="0.25">
      <c r="C107" s="15">
        <v>600</v>
      </c>
      <c r="D107" s="15">
        <v>1</v>
      </c>
      <c r="E107" s="102">
        <f>Blad1!$O71*(((MINI!$D$4-MINI!$F$4)/(LN((MINI!$D$4-MINI!$H$4)/(MINI!$F$4-MINI!$H$4))))/49.8329)^Blad1!$P$75</f>
        <v>476.9998712150034</v>
      </c>
      <c r="F107" s="95">
        <f>Blad1!$Q71*(((MINI!$D$4-MINI!$F$4)/(LN((MINI!$D$4-MINI!$H$4)/(MINI!$F$4-MINI!$H$4))))/49.8329)^Blad1!$R$75</f>
        <v>952.9997426999962</v>
      </c>
      <c r="G107" s="95">
        <f>Blad1!$S71*(((MINI!$D$4-MINI!$F$4)/(LN((MINI!$D$4-MINI!$H$4)/(MINI!$F$4-MINI!$H$4))))/49.8329)^Blad1!$T$75</f>
        <v>1339.9996382140555</v>
      </c>
      <c r="H107" s="96">
        <f>Blad1!$U71*(((MINI!$D$4-MINI!$F$4)/(LN((MINI!$D$4-MINI!$H$4)/(MINI!$F$4-MINI!$H$4))))/49.8329)^Blad1!$V$75</f>
        <v>1606.9995661268563</v>
      </c>
    </row>
    <row r="108" spans="2:8" x14ac:dyDescent="0.25">
      <c r="C108" s="15">
        <v>700</v>
      </c>
      <c r="D108" s="15">
        <v>1</v>
      </c>
      <c r="E108" s="102">
        <f>Blad1!$O72*(((MINI!$D$4-MINI!$F$4)/(LN((MINI!$D$4-MINI!$H$4)/(MINI!$F$4-MINI!$H$4))))/49.8329)^Blad1!$P$75</f>
        <v>533.99985582560123</v>
      </c>
      <c r="F108" s="95">
        <f>Blad1!$Q72*(((MINI!$D$4-MINI!$F$4)/(LN((MINI!$D$4-MINI!$H$4)/(MINI!$F$4-MINI!$H$4))))/49.8329)^Blad1!$R$75</f>
        <v>1061.9997132711396</v>
      </c>
      <c r="G108" s="95">
        <f>Blad1!$S72*(((MINI!$D$4-MINI!$F$4)/(LN((MINI!$D$4-MINI!$H$4)/(MINI!$F$4-MINI!$H$4))))/49.8329)^Blad1!$T$75</f>
        <v>1482.9995996055557</v>
      </c>
      <c r="H108" s="96">
        <f>Blad1!$U72*(((MINI!$D$4-MINI!$F$4)/(LN((MINI!$D$4-MINI!$H$4)/(MINI!$F$4-MINI!$H$4))))/49.8329)^Blad1!$V$75</f>
        <v>1794.9995153688283</v>
      </c>
    </row>
    <row r="109" spans="2:8" x14ac:dyDescent="0.25">
      <c r="C109" s="15">
        <v>800</v>
      </c>
      <c r="D109" s="15">
        <v>1</v>
      </c>
      <c r="E109" s="102">
        <f>Blad1!$O73*(((MINI!$D$4-MINI!$F$4)/(LN((MINI!$D$4-MINI!$H$4)/(MINI!$F$4-MINI!$H$4))))/49.8329)^Blad1!$P$75</f>
        <v>590.99984043619918</v>
      </c>
      <c r="F109" s="95">
        <f>Blad1!$Q73*(((MINI!$D$4-MINI!$F$4)/(LN((MINI!$D$4-MINI!$H$4)/(MINI!$F$4-MINI!$H$4))))/49.8329)^Blad1!$R$75</f>
        <v>1170.9996838422828</v>
      </c>
      <c r="G109" s="95">
        <f>Blad1!$S73*(((MINI!$D$4-MINI!$F$4)/(LN((MINI!$D$4-MINI!$H$4)/(MINI!$F$4-MINI!$H$4))))/49.8329)^Blad1!$T$75</f>
        <v>1625.9995609970556</v>
      </c>
      <c r="H109" s="96">
        <f>Blad1!$U73*(((MINI!$D$4-MINI!$F$4)/(LN((MINI!$D$4-MINI!$H$4)/(MINI!$F$4-MINI!$H$4))))/49.8329)^Blad1!$V$75</f>
        <v>1982.9994646108003</v>
      </c>
    </row>
    <row r="110" spans="2:8" x14ac:dyDescent="0.25">
      <c r="C110" s="15">
        <v>900</v>
      </c>
      <c r="D110" s="15">
        <v>2</v>
      </c>
      <c r="E110" s="102">
        <f>Blad1!$O74*(((MINI!$D$4-MINI!$F$4)/(LN((MINI!$D$4-MINI!$H$4)/(MINI!$F$4-MINI!$H$4))))/49.8329)^Blad1!$P$75</f>
        <v>782.99978859821306</v>
      </c>
      <c r="F110" s="95">
        <f>Blad1!$Q74*(((MINI!$D$4-MINI!$F$4)/(LN((MINI!$D$4-MINI!$H$4)/(MINI!$F$4-MINI!$H$4))))/49.8329)^Blad1!$R$75</f>
        <v>1579.999573416573</v>
      </c>
      <c r="G110" s="95">
        <f>Blad1!$S74*(((MINI!$D$4-MINI!$F$4)/(LN((MINI!$D$4-MINI!$H$4)/(MINI!$F$4-MINI!$H$4))))/49.8329)^Blad1!$T$75</f>
        <v>2249.9993925236008</v>
      </c>
      <c r="H110" s="96">
        <f>Blad1!$U74*(((MINI!$D$4-MINI!$F$4)/(LN((MINI!$D$4-MINI!$H$4)/(MINI!$F$4-MINI!$H$4))))/49.8329)^Blad1!$V$75</f>
        <v>2650.9992842578072</v>
      </c>
    </row>
    <row r="111" spans="2:8" x14ac:dyDescent="0.25">
      <c r="C111" s="15">
        <v>1000</v>
      </c>
      <c r="D111" s="15">
        <v>2</v>
      </c>
      <c r="E111" s="102">
        <f>Blad1!$O75*(((MINI!$D$4-MINI!$F$4)/(LN((MINI!$D$4-MINI!$H$4)/(MINI!$F$4-MINI!$H$4))))/49.8329)^Blad1!$P$75</f>
        <v>839.99977320881101</v>
      </c>
      <c r="F111" s="95">
        <f>Blad1!$Q75*(((MINI!$D$4-MINI!$F$4)/(LN((MINI!$D$4-MINI!$H$4)/(MINI!$F$4-MINI!$H$4))))/49.8329)^Blad1!$R$75</f>
        <v>1688.9995439877164</v>
      </c>
      <c r="G111" s="95">
        <f>Blad1!$S75*(((MINI!$D$4-MINI!$F$4)/(LN((MINI!$D$4-MINI!$H$4)/(MINI!$F$4-MINI!$H$4))))/49.8329)^Blad1!$T$75</f>
        <v>2392.999353915101</v>
      </c>
      <c r="H111" s="96">
        <f>Blad1!$U75*(((MINI!$D$4-MINI!$F$4)/(LN((MINI!$D$4-MINI!$H$4)/(MINI!$F$4-MINI!$H$4))))/49.8329)^Blad1!$V$75</f>
        <v>2838.9992334997792</v>
      </c>
    </row>
    <row r="112" spans="2:8" x14ac:dyDescent="0.25">
      <c r="C112" s="15">
        <v>1100</v>
      </c>
      <c r="D112" s="15">
        <v>2</v>
      </c>
      <c r="E112" s="102">
        <f>Blad1!$O76*(((MINI!$D$4-MINI!$F$4)/(LN((MINI!$D$4-MINI!$H$4)/(MINI!$F$4-MINI!$H$4))))/49.8329)^Blad1!$P$75</f>
        <v>896.99975781940884</v>
      </c>
      <c r="F112" s="95">
        <f>Blad1!$Q76*(((MINI!$D$4-MINI!$F$4)/(LN((MINI!$D$4-MINI!$H$4)/(MINI!$F$4-MINI!$H$4))))/49.8329)^Blad1!$R$75</f>
        <v>1797.9995145588596</v>
      </c>
      <c r="G112" s="95">
        <f>Blad1!$S76*(((MINI!$D$4-MINI!$F$4)/(LN((MINI!$D$4-MINI!$H$4)/(MINI!$F$4-MINI!$H$4))))/49.8329)^Blad1!$T$75</f>
        <v>2535.9993153066007</v>
      </c>
      <c r="H112" s="96">
        <f>Blad1!$U76*(((MINI!$D$4-MINI!$F$4)/(LN((MINI!$D$4-MINI!$H$4)/(MINI!$F$4-MINI!$H$4))))/49.8329)^Blad1!$V$75</f>
        <v>3026.9991827417512</v>
      </c>
    </row>
    <row r="113" spans="3:8" x14ac:dyDescent="0.25">
      <c r="C113" s="15">
        <v>1200</v>
      </c>
      <c r="D113" s="15">
        <v>2</v>
      </c>
      <c r="E113" s="102">
        <f>Blad1!$O77*(((MINI!$D$4-MINI!$F$4)/(LN((MINI!$D$4-MINI!$H$4)/(MINI!$F$4-MINI!$H$4))))/49.8329)^Blad1!$P$75</f>
        <v>953.99974243000679</v>
      </c>
      <c r="F113" s="95">
        <f>Blad1!$Q77*(((MINI!$D$4-MINI!$F$4)/(LN((MINI!$D$4-MINI!$H$4)/(MINI!$F$4-MINI!$H$4))))/49.8329)^Blad1!$R$75</f>
        <v>1906.999485130003</v>
      </c>
      <c r="G113" s="95">
        <f>Blad1!$S77*(((MINI!$D$4-MINI!$F$4)/(LN((MINI!$D$4-MINI!$H$4)/(MINI!$F$4-MINI!$H$4))))/49.8329)^Blad1!$T$75</f>
        <v>2679.999276428111</v>
      </c>
      <c r="H113" s="96">
        <f>Blad1!$U77*(((MINI!$D$4-MINI!$F$4)/(LN((MINI!$D$4-MINI!$H$4)/(MINI!$F$4-MINI!$H$4))))/49.8329)^Blad1!$V$75</f>
        <v>3214.9991319837231</v>
      </c>
    </row>
    <row r="114" spans="3:8" x14ac:dyDescent="0.25">
      <c r="C114" s="15">
        <v>1400</v>
      </c>
      <c r="D114" s="15">
        <v>3</v>
      </c>
      <c r="E114" s="102">
        <f>Blad1!$O78*(((MINI!$D$4-MINI!$F$4)/(LN((MINI!$D$4-MINI!$H$4)/(MINI!$F$4-MINI!$H$4))))/49.8329)^Blad1!$P$75</f>
        <v>1202.9996752026186</v>
      </c>
      <c r="F114" s="95">
        <f>Blad1!$Q78*(((MINI!$D$4-MINI!$F$4)/(LN((MINI!$D$4-MINI!$H$4)/(MINI!$F$4-MINI!$H$4))))/49.8329)^Blad1!$R$75</f>
        <v>2424.9993452754366</v>
      </c>
      <c r="G114" s="95">
        <f>Blad1!$S78*(((MINI!$D$4-MINI!$F$4)/(LN((MINI!$D$4-MINI!$H$4)/(MINI!$F$4-MINI!$H$4))))/49.8329)^Blad1!$T$75</f>
        <v>3445.9990696161458</v>
      </c>
      <c r="H114" s="96">
        <f>Blad1!$U78*(((MINI!$D$4-MINI!$F$4)/(LN((MINI!$D$4-MINI!$H$4)/(MINI!$F$4-MINI!$H$4))))/49.8329)^Blad1!$V$75</f>
        <v>4070.9989008727016</v>
      </c>
    </row>
    <row r="115" spans="3:8" x14ac:dyDescent="0.25">
      <c r="C115" s="15">
        <v>1600</v>
      </c>
      <c r="D115" s="15">
        <v>4</v>
      </c>
      <c r="E115" s="102">
        <f>Blad1!$O79*(((MINI!$D$4-MINI!$F$4)/(LN((MINI!$D$4-MINI!$H$4)/(MINI!$F$4-MINI!$H$4))))/49.8329)^Blad1!$P$75</f>
        <v>1451.9996079752304</v>
      </c>
      <c r="F115" s="95">
        <f>Blad1!$Q79*(((MINI!$D$4-MINI!$F$4)/(LN((MINI!$D$4-MINI!$H$4)/(MINI!$F$4-MINI!$H$4))))/49.8329)^Blad1!$R$75</f>
        <v>2941.9992056908595</v>
      </c>
      <c r="G115" s="95">
        <f>Blad1!$S79*(((MINI!$D$4-MINI!$F$4)/(LN((MINI!$D$4-MINI!$H$4)/(MINI!$F$4-MINI!$H$4))))/49.8329)^Blad1!$T$75</f>
        <v>4212.9988625341912</v>
      </c>
      <c r="H115" s="96">
        <f>Blad1!$U79*(((MINI!$D$4-MINI!$F$4)/(LN((MINI!$D$4-MINI!$H$4)/(MINI!$F$4-MINI!$H$4))))/49.8329)^Blad1!$V$75</f>
        <v>4925.9986700316704</v>
      </c>
    </row>
    <row r="116" spans="3:8" x14ac:dyDescent="0.25">
      <c r="C116" s="15">
        <v>1800</v>
      </c>
      <c r="D116" s="15">
        <v>4</v>
      </c>
      <c r="E116" s="102">
        <f>Blad1!$O80*(((MINI!$D$4-MINI!$F$4)/(LN((MINI!$D$4-MINI!$H$4)/(MINI!$F$4-MINI!$H$4))))/49.8329)^Blad1!$P$75</f>
        <v>1565.9995771964261</v>
      </c>
      <c r="F116" s="95">
        <f>Blad1!$Q80*(((MINI!$D$4-MINI!$F$4)/(LN((MINI!$D$4-MINI!$H$4)/(MINI!$F$4-MINI!$H$4))))/49.8329)^Blad1!$R$75</f>
        <v>3159.9991468331459</v>
      </c>
      <c r="G116" s="95">
        <f>Blad1!$S80*(((MINI!$D$4-MINI!$F$4)/(LN((MINI!$D$4-MINI!$H$4)/(MINI!$F$4-MINI!$H$4))))/49.8329)^Blad1!$T$75</f>
        <v>4498.9987853171915</v>
      </c>
      <c r="H116" s="96">
        <f>Blad1!$U80*(((MINI!$D$4-MINI!$F$4)/(LN((MINI!$D$4-MINI!$H$4)/(MINI!$F$4-MINI!$H$4))))/49.8329)^Blad1!$V$75</f>
        <v>5301.9985685156144</v>
      </c>
    </row>
    <row r="117" spans="3:8" x14ac:dyDescent="0.25">
      <c r="C117" s="15">
        <v>2000</v>
      </c>
      <c r="D117" s="15">
        <v>5</v>
      </c>
      <c r="E117" s="102">
        <f>Blad1!$O81*(((MINI!$D$4-MINI!$F$4)/(LN((MINI!$D$4-MINI!$H$4)/(MINI!$F$4-MINI!$H$4))))/49.8329)^Blad1!$P$75</f>
        <v>1814.9995099690379</v>
      </c>
      <c r="F117" s="95">
        <f>Blad1!$Q81*(((MINI!$D$4-MINI!$F$4)/(LN((MINI!$D$4-MINI!$H$4)/(MINI!$F$4-MINI!$H$4))))/49.8329)^Blad1!$R$75</f>
        <v>3677.9990069785795</v>
      </c>
      <c r="G117" s="95">
        <f>Blad1!$S81*(((MINI!$D$4-MINI!$F$4)/(LN((MINI!$D$4-MINI!$H$4)/(MINI!$F$4-MINI!$H$4))))/49.8329)^Blad1!$T$75</f>
        <v>5265.998578235236</v>
      </c>
      <c r="H117" s="96">
        <f>Blad1!$U81*(((MINI!$D$4-MINI!$F$4)/(LN((MINI!$D$4-MINI!$H$4)/(MINI!$F$4-MINI!$H$4))))/49.8329)^Blad1!$V$75</f>
        <v>6157.9983374045933</v>
      </c>
    </row>
    <row r="118" spans="3:8" x14ac:dyDescent="0.25">
      <c r="C118" s="15">
        <v>2200</v>
      </c>
      <c r="D118" s="15">
        <v>6</v>
      </c>
      <c r="E118" s="102">
        <f>Blad1!$O82*(((MINI!$D$4-MINI!$F$4)/(LN((MINI!$D$4-MINI!$H$4)/(MINI!$F$4-MINI!$H$4))))/49.8329)^Blad1!$P$75</f>
        <v>2063.99944274165</v>
      </c>
      <c r="F118" s="95">
        <f>Blad1!$Q82*(((MINI!$D$4-MINI!$F$4)/(LN((MINI!$D$4-MINI!$H$4)/(MINI!$F$4-MINI!$H$4))))/49.8329)^Blad1!$R$75</f>
        <v>4195.9988671240126</v>
      </c>
      <c r="G118" s="95">
        <f>Blad1!$S82*(((MINI!$D$4-MINI!$F$4)/(LN((MINI!$D$4-MINI!$H$4)/(MINI!$F$4-MINI!$H$4))))/49.8329)^Blad1!$T$75</f>
        <v>6032.9983711532814</v>
      </c>
      <c r="H118" s="96">
        <f>Blad1!$U82*(((MINI!$D$4-MINI!$F$4)/(LN((MINI!$D$4-MINI!$H$4)/(MINI!$F$4-MINI!$H$4))))/49.8329)^Blad1!$V$75</f>
        <v>7013.9981062935713</v>
      </c>
    </row>
    <row r="119" spans="3:8" x14ac:dyDescent="0.25">
      <c r="C119" s="15">
        <v>2400</v>
      </c>
      <c r="D119" s="15">
        <v>6</v>
      </c>
      <c r="E119" s="102">
        <f>Blad1!$O83*(((MINI!$D$4-MINI!$F$4)/(LN((MINI!$D$4-MINI!$H$4)/(MINI!$F$4-MINI!$H$4))))/49.8329)^Blad1!$P$75</f>
        <v>2177.9994119628454</v>
      </c>
      <c r="F119" s="95">
        <f>Blad1!$Q83*(((MINI!$D$4-MINI!$F$4)/(LN((MINI!$D$4-MINI!$H$4)/(MINI!$F$4-MINI!$H$4))))/49.8329)^Blad1!$R$75</f>
        <v>4413.9988082662994</v>
      </c>
      <c r="G119" s="95">
        <f>Blad1!$S83*(((MINI!$D$4-MINI!$F$4)/(LN((MINI!$D$4-MINI!$H$4)/(MINI!$F$4-MINI!$H$4))))/49.8329)^Blad1!$T$75</f>
        <v>6318.9982939362817</v>
      </c>
      <c r="H119" s="96">
        <f>Blad1!$U83*(((MINI!$D$4-MINI!$F$4)/(LN((MINI!$D$4-MINI!$H$4)/(MINI!$F$4-MINI!$H$4))))/49.8329)^Blad1!$V$75</f>
        <v>7389.9980047775152</v>
      </c>
    </row>
    <row r="120" spans="3:8" x14ac:dyDescent="0.25">
      <c r="C120" s="15">
        <v>2600</v>
      </c>
      <c r="D120" s="15">
        <v>6</v>
      </c>
      <c r="E120" s="102">
        <f>Blad1!$O84*(((MINI!$D$4-MINI!$F$4)/(LN((MINI!$D$4-MINI!$H$4)/(MINI!$F$4-MINI!$H$4))))/49.8329)^Blad1!$P$75</f>
        <v>2291.9993811840413</v>
      </c>
      <c r="F120" s="95">
        <f>Blad1!$Q84*(((MINI!$D$4-MINI!$F$4)/(LN((MINI!$D$4-MINI!$H$4)/(MINI!$F$4-MINI!$H$4))))/49.8329)^Blad1!$R$75</f>
        <v>4630.9987496785761</v>
      </c>
      <c r="G120" s="95">
        <f>Blad1!$S84*(((MINI!$D$4-MINI!$F$4)/(LN((MINI!$D$4-MINI!$H$4)/(MINI!$F$4-MINI!$H$4))))/49.8329)^Blad1!$T$75</f>
        <v>6605.9982164492922</v>
      </c>
      <c r="H120" s="96">
        <f>Blad1!$U84*(((MINI!$D$4-MINI!$F$4)/(LN((MINI!$D$4-MINI!$H$4)/(MINI!$F$4-MINI!$H$4))))/49.8329)^Blad1!$V$75</f>
        <v>7764.9979035314491</v>
      </c>
    </row>
    <row r="121" spans="3:8" x14ac:dyDescent="0.25">
      <c r="C121" s="15">
        <v>2800</v>
      </c>
      <c r="D121" s="15">
        <v>6</v>
      </c>
      <c r="E121" s="102">
        <f>Blad1!$O85*(((MINI!$D$4-MINI!$F$4)/(LN((MINI!$D$4-MINI!$H$4)/(MINI!$F$4-MINI!$H$4))))/49.8329)^Blad1!$P$75</f>
        <v>2405.9993504052372</v>
      </c>
      <c r="F121" s="95">
        <f>Blad1!$Q85*(((MINI!$D$4-MINI!$F$4)/(LN((MINI!$D$4-MINI!$H$4)/(MINI!$F$4-MINI!$H$4))))/49.8329)^Blad1!$R$75</f>
        <v>4848.9986908208621</v>
      </c>
      <c r="G121" s="95">
        <f>Blad1!$S85*(((MINI!$D$4-MINI!$F$4)/(LN((MINI!$D$4-MINI!$H$4)/(MINI!$F$4-MINI!$H$4))))/49.8329)^Blad1!$T$75</f>
        <v>6891.9981392322916</v>
      </c>
      <c r="H121" s="96">
        <f>Blad1!$U85*(((MINI!$D$4-MINI!$F$4)/(LN((MINI!$D$4-MINI!$H$4)/(MINI!$F$4-MINI!$H$4))))/49.8329)^Blad1!$V$75</f>
        <v>8140.9978020153931</v>
      </c>
    </row>
    <row r="122" spans="3:8" x14ac:dyDescent="0.25">
      <c r="C122" s="15">
        <v>3000</v>
      </c>
      <c r="D122" s="15">
        <v>6</v>
      </c>
      <c r="E122" s="102">
        <f>Blad1!$O86*(((MINI!$D$4-MINI!$F$4)/(LN((MINI!$D$4-MINI!$H$4)/(MINI!$F$4-MINI!$H$4))))/49.8329)^Blad1!$P$75</f>
        <v>2519.9993196264331</v>
      </c>
      <c r="F122" s="95">
        <f>Blad1!$Q86*(((MINI!$D$4-MINI!$F$4)/(LN((MINI!$D$4-MINI!$H$4)/(MINI!$F$4-MINI!$H$4))))/49.8329)^Blad1!$R$75</f>
        <v>5066.9986319631489</v>
      </c>
      <c r="G122" s="95">
        <f>Blad1!$S86*(((MINI!$D$4-MINI!$F$4)/(LN((MINI!$D$4-MINI!$H$4)/(MINI!$F$4-MINI!$H$4))))/49.8329)^Blad1!$T$75</f>
        <v>7178.998061745302</v>
      </c>
      <c r="H122" s="96">
        <f>Blad1!$U86*(((MINI!$D$4-MINI!$F$4)/(LN((MINI!$D$4-MINI!$H$4)/(MINI!$F$4-MINI!$H$4))))/49.8329)^Blad1!$V$75</f>
        <v>8516.9977004993361</v>
      </c>
    </row>
  </sheetData>
  <sheetProtection password="E2E9" sheet="1" objects="1" scenarios="1"/>
  <mergeCells count="15">
    <mergeCell ref="C103:H103"/>
    <mergeCell ref="E104:H104"/>
    <mergeCell ref="C101:H102"/>
    <mergeCell ref="D80:G80"/>
    <mergeCell ref="D81:G81"/>
    <mergeCell ref="C79:G79"/>
    <mergeCell ref="D57:G57"/>
    <mergeCell ref="D33:G33"/>
    <mergeCell ref="C7:G7"/>
    <mergeCell ref="C31:G31"/>
    <mergeCell ref="D8:G8"/>
    <mergeCell ref="D9:G9"/>
    <mergeCell ref="C55:G55"/>
    <mergeCell ref="D32:G32"/>
    <mergeCell ref="D56:G56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  <rowBreaks count="1" manualBreakCount="1">
    <brk id="99" min="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6"/>
  <sheetViews>
    <sheetView topLeftCell="A61" workbookViewId="0">
      <selection activeCell="P75" sqref="P75"/>
    </sheetView>
  </sheetViews>
  <sheetFormatPr baseColWidth="10" defaultColWidth="8.88671875" defaultRowHeight="13.2" x14ac:dyDescent="0.25"/>
  <cols>
    <col min="1" max="1" width="7.44140625" customWidth="1"/>
    <col min="2" max="2" width="6.6640625" customWidth="1"/>
    <col min="3" max="3" width="12.88671875" style="7" customWidth="1"/>
    <col min="4" max="4" width="9.33203125" customWidth="1"/>
    <col min="5" max="5" width="14.33203125" customWidth="1"/>
    <col min="7" max="7" width="14.33203125" customWidth="1"/>
    <col min="8" max="8" width="9" customWidth="1"/>
    <col min="9" max="9" width="14.88671875" customWidth="1"/>
    <col min="10" max="10" width="9.109375" customWidth="1"/>
    <col min="11" max="11" width="0" hidden="1" customWidth="1"/>
    <col min="12" max="12" width="14" bestFit="1" customWidth="1"/>
  </cols>
  <sheetData>
    <row r="1" spans="1:11" x14ac:dyDescent="0.25">
      <c r="C1" s="10"/>
    </row>
    <row r="2" spans="1:11" x14ac:dyDescent="0.25">
      <c r="C2" s="10"/>
    </row>
    <row r="3" spans="1:11" ht="18.75" customHeight="1" thickBot="1" x14ac:dyDescent="0.3">
      <c r="C3" s="50" t="s">
        <v>9</v>
      </c>
    </row>
    <row r="4" spans="1:11" ht="28.5" customHeight="1" x14ac:dyDescent="0.25">
      <c r="A4" s="129" t="s">
        <v>14</v>
      </c>
      <c r="B4" s="123">
        <v>80</v>
      </c>
      <c r="C4" s="127"/>
      <c r="D4" s="128"/>
      <c r="E4" s="123">
        <v>130</v>
      </c>
      <c r="F4" s="124"/>
      <c r="G4" s="123">
        <v>180</v>
      </c>
      <c r="H4" s="124"/>
      <c r="I4" s="123">
        <v>230</v>
      </c>
      <c r="J4" s="124"/>
      <c r="K4" s="65"/>
    </row>
    <row r="5" spans="1:11" ht="21.75" customHeight="1" x14ac:dyDescent="0.25">
      <c r="A5" s="130"/>
      <c r="B5" s="66" t="s">
        <v>1</v>
      </c>
      <c r="C5" s="131" t="s">
        <v>3</v>
      </c>
      <c r="D5" s="126"/>
      <c r="E5" s="125" t="s">
        <v>3</v>
      </c>
      <c r="F5" s="126"/>
      <c r="G5" s="125" t="s">
        <v>3</v>
      </c>
      <c r="H5" s="126"/>
      <c r="I5" s="125" t="s">
        <v>3</v>
      </c>
      <c r="J5" s="126"/>
      <c r="K5" s="67"/>
    </row>
    <row r="6" spans="1:11" ht="16.649999999999999" customHeight="1" x14ac:dyDescent="0.25">
      <c r="A6" s="130"/>
      <c r="B6" s="68" t="s">
        <v>2</v>
      </c>
      <c r="C6" s="69" t="s">
        <v>0</v>
      </c>
      <c r="D6" s="70" t="s">
        <v>6</v>
      </c>
      <c r="E6" s="71" t="s">
        <v>0</v>
      </c>
      <c r="F6" s="70" t="s">
        <v>6</v>
      </c>
      <c r="G6" s="71" t="s">
        <v>0</v>
      </c>
      <c r="H6" s="70" t="s">
        <v>6</v>
      </c>
      <c r="I6" s="71" t="s">
        <v>0</v>
      </c>
      <c r="J6" s="70" t="s">
        <v>6</v>
      </c>
      <c r="K6" s="67"/>
    </row>
    <row r="7" spans="1:11" ht="16.649999999999999" customHeight="1" x14ac:dyDescent="0.25">
      <c r="A7" s="130"/>
      <c r="B7" s="72">
        <v>500</v>
      </c>
      <c r="C7" s="73">
        <f>$C$12*B7/1000</f>
        <v>0</v>
      </c>
      <c r="D7" s="74"/>
      <c r="E7" s="40">
        <f>$E$12*B7/1000</f>
        <v>212.5</v>
      </c>
      <c r="F7" s="74"/>
      <c r="G7" s="40">
        <f>$G$12*B7/1000</f>
        <v>347</v>
      </c>
      <c r="H7" s="75"/>
      <c r="I7" s="40">
        <f t="shared" ref="I7:I10" si="0">$I$12*B7/1000</f>
        <v>476.5</v>
      </c>
      <c r="J7" s="75"/>
      <c r="K7" s="67"/>
    </row>
    <row r="8" spans="1:11" ht="16.649999999999999" customHeight="1" x14ac:dyDescent="0.25">
      <c r="A8" s="130"/>
      <c r="B8" s="76">
        <v>600</v>
      </c>
      <c r="C8" s="73">
        <f>$C$12*B8/1000</f>
        <v>0</v>
      </c>
      <c r="D8" s="74"/>
      <c r="E8" s="40">
        <f>$E$12*B8/1000</f>
        <v>255</v>
      </c>
      <c r="F8" s="74"/>
      <c r="G8" s="40">
        <f>$G$12*B8/1000</f>
        <v>416.4</v>
      </c>
      <c r="H8" s="75"/>
      <c r="I8" s="40">
        <f t="shared" si="0"/>
        <v>571.79999999999995</v>
      </c>
      <c r="J8" s="75"/>
      <c r="K8" s="67"/>
    </row>
    <row r="9" spans="1:11" ht="16.649999999999999" customHeight="1" x14ac:dyDescent="0.25">
      <c r="A9" s="130"/>
      <c r="B9" s="72">
        <v>700</v>
      </c>
      <c r="C9" s="73">
        <f>$C$12*B9/1000</f>
        <v>0</v>
      </c>
      <c r="D9" s="74"/>
      <c r="E9" s="40">
        <f>$E$12*B9/1000</f>
        <v>297.5</v>
      </c>
      <c r="F9" s="74"/>
      <c r="G9" s="40">
        <f>$G$12*B9/1000</f>
        <v>485.8</v>
      </c>
      <c r="H9" s="75"/>
      <c r="I9" s="40">
        <f t="shared" si="0"/>
        <v>667.1</v>
      </c>
      <c r="J9" s="75"/>
      <c r="K9" s="67"/>
    </row>
    <row r="10" spans="1:11" ht="16.649999999999999" customHeight="1" x14ac:dyDescent="0.25">
      <c r="A10" s="130"/>
      <c r="B10" s="76">
        <v>800</v>
      </c>
      <c r="C10" s="73">
        <f>$C$12*B10/1000</f>
        <v>0</v>
      </c>
      <c r="D10" s="74"/>
      <c r="E10" s="40">
        <f>$E$12*B10/1000</f>
        <v>340</v>
      </c>
      <c r="F10" s="74"/>
      <c r="G10" s="40">
        <f>$G$12*B10/1000</f>
        <v>555.20000000000005</v>
      </c>
      <c r="H10" s="75"/>
      <c r="I10" s="40">
        <f t="shared" si="0"/>
        <v>762.4</v>
      </c>
      <c r="J10" s="75"/>
      <c r="K10" s="77"/>
    </row>
    <row r="11" spans="1:11" ht="16.649999999999999" customHeight="1" x14ac:dyDescent="0.25">
      <c r="A11" s="130"/>
      <c r="B11" s="72">
        <v>900</v>
      </c>
      <c r="C11" s="73">
        <f>$C$12*B11/1000</f>
        <v>0</v>
      </c>
      <c r="D11" s="74"/>
      <c r="E11" s="40">
        <f>$E$12*B11/1000</f>
        <v>382.5</v>
      </c>
      <c r="F11" s="74"/>
      <c r="G11" s="40">
        <f>$G$12*B11/1000</f>
        <v>624.6</v>
      </c>
      <c r="H11" s="75"/>
      <c r="I11" s="40">
        <f>$I$12*B11/1000</f>
        <v>857.7</v>
      </c>
      <c r="J11" s="75"/>
      <c r="K11" s="77"/>
    </row>
    <row r="12" spans="1:11" ht="16.649999999999999" customHeight="1" x14ac:dyDescent="0.25">
      <c r="A12" s="130"/>
      <c r="B12" s="76">
        <v>1000</v>
      </c>
      <c r="C12" s="53">
        <v>0</v>
      </c>
      <c r="D12" s="78">
        <v>0</v>
      </c>
      <c r="E12" s="45">
        <v>425</v>
      </c>
      <c r="F12" s="79">
        <v>1.42</v>
      </c>
      <c r="G12" s="45">
        <v>694</v>
      </c>
      <c r="H12" s="80">
        <v>1.42</v>
      </c>
      <c r="I12" s="45">
        <v>953</v>
      </c>
      <c r="J12" s="80">
        <v>1.42</v>
      </c>
      <c r="K12" s="81"/>
    </row>
    <row r="13" spans="1:11" ht="16.649999999999999" customHeight="1" x14ac:dyDescent="0.25">
      <c r="A13" s="130"/>
      <c r="B13" s="72">
        <v>1100</v>
      </c>
      <c r="C13" s="73">
        <f>$C$12*B13/1000</f>
        <v>0</v>
      </c>
      <c r="D13" s="74"/>
      <c r="E13" s="40">
        <f>$E$12*B13/1000</f>
        <v>467.5</v>
      </c>
      <c r="F13" s="74"/>
      <c r="G13" s="40">
        <f>$G$12*B13/1000</f>
        <v>763.4</v>
      </c>
      <c r="H13" s="75"/>
      <c r="I13" s="40">
        <f>$I$12*$B13/1000</f>
        <v>1048.3</v>
      </c>
      <c r="J13" s="75"/>
      <c r="K13" s="82"/>
    </row>
    <row r="14" spans="1:11" ht="16.649999999999999" customHeight="1" x14ac:dyDescent="0.25">
      <c r="A14" s="130"/>
      <c r="B14" s="83">
        <v>1200</v>
      </c>
      <c r="C14" s="73">
        <f t="shared" ref="C14:C23" si="1">$C$12*B14/1000</f>
        <v>0</v>
      </c>
      <c r="D14" s="74"/>
      <c r="E14" s="40">
        <f t="shared" ref="E14:E23" si="2">$E$12*B14/1000</f>
        <v>510</v>
      </c>
      <c r="F14" s="74"/>
      <c r="G14" s="40">
        <f t="shared" ref="G14:G23" si="3">$G$12*B14/1000</f>
        <v>832.8</v>
      </c>
      <c r="H14" s="75"/>
      <c r="I14" s="40">
        <f t="shared" ref="I14:I23" si="4">$I$12*$B14/1000</f>
        <v>1143.5999999999999</v>
      </c>
      <c r="J14" s="75"/>
      <c r="K14" s="67"/>
    </row>
    <row r="15" spans="1:11" s="14" customFormat="1" ht="16.649999999999999" customHeight="1" x14ac:dyDescent="0.25">
      <c r="A15" s="130"/>
      <c r="B15" s="84">
        <v>1400</v>
      </c>
      <c r="C15" s="73">
        <f t="shared" si="1"/>
        <v>0</v>
      </c>
      <c r="D15" s="74"/>
      <c r="E15" s="40">
        <f t="shared" si="2"/>
        <v>595</v>
      </c>
      <c r="F15" s="74"/>
      <c r="G15" s="40">
        <f t="shared" si="3"/>
        <v>971.6</v>
      </c>
      <c r="H15" s="75"/>
      <c r="I15" s="40">
        <f t="shared" si="4"/>
        <v>1334.2</v>
      </c>
      <c r="J15" s="75"/>
      <c r="K15" s="67"/>
    </row>
    <row r="16" spans="1:11" ht="16.649999999999999" customHeight="1" x14ac:dyDescent="0.25">
      <c r="A16" s="130"/>
      <c r="B16" s="76">
        <v>1600</v>
      </c>
      <c r="C16" s="73">
        <f t="shared" si="1"/>
        <v>0</v>
      </c>
      <c r="D16" s="74"/>
      <c r="E16" s="40">
        <f t="shared" si="2"/>
        <v>680</v>
      </c>
      <c r="F16" s="74"/>
      <c r="G16" s="40">
        <f t="shared" si="3"/>
        <v>1110.4000000000001</v>
      </c>
      <c r="H16" s="75"/>
      <c r="I16" s="40">
        <f t="shared" si="4"/>
        <v>1524.8</v>
      </c>
      <c r="J16" s="75"/>
      <c r="K16" s="67"/>
    </row>
    <row r="17" spans="1:11" ht="16.649999999999999" customHeight="1" x14ac:dyDescent="0.25">
      <c r="A17" s="130"/>
      <c r="B17" s="84">
        <v>1800</v>
      </c>
      <c r="C17" s="73">
        <f t="shared" si="1"/>
        <v>0</v>
      </c>
      <c r="D17" s="74"/>
      <c r="E17" s="40">
        <f t="shared" si="2"/>
        <v>765</v>
      </c>
      <c r="F17" s="74"/>
      <c r="G17" s="40">
        <f t="shared" si="3"/>
        <v>1249.2</v>
      </c>
      <c r="H17" s="75"/>
      <c r="I17" s="40">
        <f t="shared" si="4"/>
        <v>1715.4</v>
      </c>
      <c r="J17" s="75"/>
      <c r="K17" s="67"/>
    </row>
    <row r="18" spans="1:11" ht="16.649999999999999" customHeight="1" x14ac:dyDescent="0.25">
      <c r="A18" s="130"/>
      <c r="B18" s="76">
        <v>2000</v>
      </c>
      <c r="C18" s="73">
        <f t="shared" si="1"/>
        <v>0</v>
      </c>
      <c r="D18" s="74"/>
      <c r="E18" s="40">
        <f t="shared" si="2"/>
        <v>850</v>
      </c>
      <c r="F18" s="74"/>
      <c r="G18" s="40">
        <f t="shared" si="3"/>
        <v>1388</v>
      </c>
      <c r="H18" s="75"/>
      <c r="I18" s="40">
        <f t="shared" si="4"/>
        <v>1906</v>
      </c>
      <c r="J18" s="75"/>
      <c r="K18" s="67"/>
    </row>
    <row r="19" spans="1:11" s="14" customFormat="1" ht="16.649999999999999" customHeight="1" x14ac:dyDescent="0.25">
      <c r="A19" s="130"/>
      <c r="B19" s="76">
        <v>2200</v>
      </c>
      <c r="C19" s="73">
        <f t="shared" si="1"/>
        <v>0</v>
      </c>
      <c r="D19" s="74"/>
      <c r="E19" s="40">
        <f t="shared" si="2"/>
        <v>935</v>
      </c>
      <c r="F19" s="74"/>
      <c r="G19" s="40">
        <f t="shared" si="3"/>
        <v>1526.8</v>
      </c>
      <c r="H19" s="75"/>
      <c r="I19" s="40">
        <f t="shared" si="4"/>
        <v>2096.6</v>
      </c>
      <c r="J19" s="75"/>
      <c r="K19" s="67"/>
    </row>
    <row r="20" spans="1:11" ht="16.649999999999999" customHeight="1" x14ac:dyDescent="0.25">
      <c r="A20" s="130"/>
      <c r="B20" s="84">
        <v>2400</v>
      </c>
      <c r="C20" s="73">
        <f t="shared" si="1"/>
        <v>0</v>
      </c>
      <c r="D20" s="74"/>
      <c r="E20" s="40">
        <f t="shared" si="2"/>
        <v>1020</v>
      </c>
      <c r="F20" s="74"/>
      <c r="G20" s="40">
        <f t="shared" si="3"/>
        <v>1665.6</v>
      </c>
      <c r="H20" s="75"/>
      <c r="I20" s="40">
        <f t="shared" si="4"/>
        <v>2287.1999999999998</v>
      </c>
      <c r="J20" s="75"/>
      <c r="K20" s="67"/>
    </row>
    <row r="21" spans="1:11" s="14" customFormat="1" ht="16.649999999999999" customHeight="1" x14ac:dyDescent="0.25">
      <c r="A21" s="130"/>
      <c r="B21" s="84">
        <v>2600</v>
      </c>
      <c r="C21" s="73">
        <f t="shared" si="1"/>
        <v>0</v>
      </c>
      <c r="D21" s="85"/>
      <c r="E21" s="40">
        <f t="shared" si="2"/>
        <v>1105</v>
      </c>
      <c r="F21" s="85"/>
      <c r="G21" s="40">
        <f t="shared" si="3"/>
        <v>1804.4</v>
      </c>
      <c r="H21" s="86"/>
      <c r="I21" s="40">
        <f t="shared" si="4"/>
        <v>2477.8000000000002</v>
      </c>
      <c r="J21" s="86"/>
      <c r="K21" s="67"/>
    </row>
    <row r="22" spans="1:11" ht="16.649999999999999" customHeight="1" thickBot="1" x14ac:dyDescent="0.3">
      <c r="A22" s="130"/>
      <c r="B22" s="87">
        <v>2800</v>
      </c>
      <c r="C22" s="88">
        <f t="shared" si="1"/>
        <v>0</v>
      </c>
      <c r="D22" s="89"/>
      <c r="E22" s="41">
        <f t="shared" si="2"/>
        <v>1190</v>
      </c>
      <c r="F22" s="89"/>
      <c r="G22" s="41">
        <f t="shared" si="3"/>
        <v>1943.2</v>
      </c>
      <c r="H22" s="90"/>
      <c r="I22" s="41">
        <f t="shared" si="4"/>
        <v>2668.4</v>
      </c>
      <c r="J22" s="90"/>
      <c r="K22" s="91"/>
    </row>
    <row r="23" spans="1:11" s="14" customFormat="1" ht="16.649999999999999" customHeight="1" thickBot="1" x14ac:dyDescent="0.3">
      <c r="A23" s="61"/>
      <c r="B23" s="87">
        <v>3000</v>
      </c>
      <c r="C23" s="64">
        <f t="shared" si="1"/>
        <v>0</v>
      </c>
      <c r="D23" s="64"/>
      <c r="E23" s="64">
        <f t="shared" si="2"/>
        <v>1275</v>
      </c>
      <c r="F23" s="64"/>
      <c r="G23" s="64">
        <f t="shared" si="3"/>
        <v>2082</v>
      </c>
      <c r="H23" s="64"/>
      <c r="I23" s="64">
        <f t="shared" si="4"/>
        <v>2859</v>
      </c>
      <c r="J23" s="64"/>
      <c r="K23" s="91"/>
    </row>
    <row r="24" spans="1:11" ht="97.5" customHeight="1" thickBot="1" x14ac:dyDescent="0.3">
      <c r="A24" s="5"/>
      <c r="B24" s="1"/>
      <c r="C24" s="49" t="s">
        <v>10</v>
      </c>
      <c r="D24" s="4"/>
      <c r="E24" s="4"/>
      <c r="F24" s="4"/>
      <c r="G24" s="4"/>
      <c r="H24" s="4"/>
      <c r="J24" t="s">
        <v>4</v>
      </c>
    </row>
    <row r="25" spans="1:11" ht="29.25" customHeight="1" x14ac:dyDescent="0.25">
      <c r="A25" s="129" t="s">
        <v>13</v>
      </c>
      <c r="B25" s="119">
        <v>80</v>
      </c>
      <c r="C25" s="132"/>
      <c r="D25" s="133"/>
      <c r="E25" s="119">
        <v>130</v>
      </c>
      <c r="F25" s="120"/>
      <c r="G25" s="119">
        <v>180</v>
      </c>
      <c r="H25" s="120"/>
      <c r="I25" s="119">
        <v>230</v>
      </c>
      <c r="J25" s="120"/>
      <c r="K25" s="57"/>
    </row>
    <row r="26" spans="1:11" ht="22.5" customHeight="1" x14ac:dyDescent="0.25">
      <c r="A26" s="130"/>
      <c r="B26" s="29" t="s">
        <v>1</v>
      </c>
      <c r="C26" s="134" t="s">
        <v>3</v>
      </c>
      <c r="D26" s="122"/>
      <c r="E26" s="121" t="s">
        <v>3</v>
      </c>
      <c r="F26" s="122"/>
      <c r="G26" s="121" t="s">
        <v>3</v>
      </c>
      <c r="H26" s="122"/>
      <c r="I26" s="121" t="s">
        <v>3</v>
      </c>
      <c r="J26" s="122"/>
      <c r="K26" s="58"/>
    </row>
    <row r="27" spans="1:11" ht="21" customHeight="1" x14ac:dyDescent="0.25">
      <c r="A27" s="130"/>
      <c r="B27" s="30" t="s">
        <v>2</v>
      </c>
      <c r="C27" s="11" t="s">
        <v>0</v>
      </c>
      <c r="D27" s="2" t="s">
        <v>6</v>
      </c>
      <c r="E27" s="12" t="s">
        <v>0</v>
      </c>
      <c r="F27" s="2" t="s">
        <v>6</v>
      </c>
      <c r="G27" s="36" t="s">
        <v>0</v>
      </c>
      <c r="H27" s="37" t="s">
        <v>6</v>
      </c>
      <c r="I27" s="12" t="s">
        <v>0</v>
      </c>
      <c r="J27" s="2" t="s">
        <v>6</v>
      </c>
      <c r="K27" s="58"/>
    </row>
    <row r="28" spans="1:11" ht="15" customHeight="1" x14ac:dyDescent="0.25">
      <c r="A28" s="130"/>
      <c r="B28" s="32">
        <v>500</v>
      </c>
      <c r="C28" s="47">
        <f>$C$33*B28/1000</f>
        <v>164.5</v>
      </c>
      <c r="D28" s="3"/>
      <c r="E28" s="38">
        <f>$E$33*B28/1000</f>
        <v>252.5</v>
      </c>
      <c r="F28" s="34"/>
      <c r="G28" s="38">
        <f>$G$33*B28/1000</f>
        <v>423.5</v>
      </c>
      <c r="H28" s="34"/>
      <c r="I28" s="38">
        <f t="shared" ref="I28:I31" si="5">$I$33*B28/1000</f>
        <v>597.5</v>
      </c>
      <c r="J28" s="34"/>
      <c r="K28" s="58"/>
    </row>
    <row r="29" spans="1:11" ht="16.5" customHeight="1" x14ac:dyDescent="0.25">
      <c r="A29" s="130"/>
      <c r="B29" s="33">
        <v>600</v>
      </c>
      <c r="C29" s="47">
        <f>$C$33*B29/1000</f>
        <v>197.4</v>
      </c>
      <c r="D29" s="3"/>
      <c r="E29" s="38">
        <f>$E$33*B29/1000</f>
        <v>303</v>
      </c>
      <c r="F29" s="34"/>
      <c r="G29" s="38">
        <f>$G$33*B29/1000</f>
        <v>508.2</v>
      </c>
      <c r="H29" s="34"/>
      <c r="I29" s="38">
        <f t="shared" si="5"/>
        <v>717</v>
      </c>
      <c r="J29" s="34"/>
      <c r="K29" s="58"/>
    </row>
    <row r="30" spans="1:11" ht="15.75" customHeight="1" x14ac:dyDescent="0.25">
      <c r="A30" s="130"/>
      <c r="B30" s="32">
        <v>700</v>
      </c>
      <c r="C30" s="47">
        <f>$C$33*B30/1000</f>
        <v>230.3</v>
      </c>
      <c r="D30" s="3"/>
      <c r="E30" s="38">
        <f>$E$33*B30/1000</f>
        <v>353.5</v>
      </c>
      <c r="F30" s="34"/>
      <c r="G30" s="38">
        <f>$G$33*B30/1000</f>
        <v>592.9</v>
      </c>
      <c r="H30" s="34"/>
      <c r="I30" s="38">
        <f t="shared" si="5"/>
        <v>836.5</v>
      </c>
      <c r="J30" s="34"/>
      <c r="K30" s="58"/>
    </row>
    <row r="31" spans="1:11" ht="15.75" customHeight="1" x14ac:dyDescent="0.25">
      <c r="A31" s="130"/>
      <c r="B31" s="33">
        <v>800</v>
      </c>
      <c r="C31" s="47">
        <f>$C$33*B31/1000</f>
        <v>263.2</v>
      </c>
      <c r="D31" s="3"/>
      <c r="E31" s="38">
        <f>$E$33*B31/1000</f>
        <v>404</v>
      </c>
      <c r="F31" s="34"/>
      <c r="G31" s="38">
        <f>$G$33*B31/1000</f>
        <v>677.6</v>
      </c>
      <c r="H31" s="34"/>
      <c r="I31" s="38">
        <f t="shared" si="5"/>
        <v>956</v>
      </c>
      <c r="J31" s="34"/>
      <c r="K31" s="55"/>
    </row>
    <row r="32" spans="1:11" ht="16.5" customHeight="1" x14ac:dyDescent="0.25">
      <c r="A32" s="130"/>
      <c r="B32" s="32">
        <v>900</v>
      </c>
      <c r="C32" s="47">
        <f>$C$33*B32/1000</f>
        <v>296.10000000000002</v>
      </c>
      <c r="D32" s="3"/>
      <c r="E32" s="38">
        <f>$E$33*B32/1000</f>
        <v>454.5</v>
      </c>
      <c r="F32" s="34"/>
      <c r="G32" s="38">
        <f>$G$33*B32/1000</f>
        <v>762.3</v>
      </c>
      <c r="H32" s="34"/>
      <c r="I32" s="38">
        <f>$I$33*B32/1000</f>
        <v>1075.5</v>
      </c>
      <c r="J32" s="34"/>
      <c r="K32" s="16"/>
    </row>
    <row r="33" spans="1:11" ht="16.5" customHeight="1" x14ac:dyDescent="0.25">
      <c r="A33" s="130"/>
      <c r="B33" s="33">
        <v>1000</v>
      </c>
      <c r="C33" s="9">
        <v>329</v>
      </c>
      <c r="D33" s="43">
        <v>1.41</v>
      </c>
      <c r="E33" s="42">
        <v>505</v>
      </c>
      <c r="F33" s="46">
        <v>1.42</v>
      </c>
      <c r="G33" s="42">
        <v>847</v>
      </c>
      <c r="H33" s="44">
        <v>1.42</v>
      </c>
      <c r="I33" s="42">
        <v>1195</v>
      </c>
      <c r="J33" s="46">
        <v>1.42</v>
      </c>
      <c r="K33" s="54"/>
    </row>
    <row r="34" spans="1:11" ht="18.75" customHeight="1" x14ac:dyDescent="0.25">
      <c r="A34" s="130"/>
      <c r="B34" s="32">
        <v>1100</v>
      </c>
      <c r="C34" s="47">
        <f>$C$33*B34/1000</f>
        <v>361.9</v>
      </c>
      <c r="D34" s="3"/>
      <c r="E34" s="38">
        <f>$E$33*B34/1000</f>
        <v>555.5</v>
      </c>
      <c r="F34" s="34"/>
      <c r="G34" s="38">
        <f>$G$33*B34/1000</f>
        <v>931.7</v>
      </c>
      <c r="H34" s="34"/>
      <c r="I34" s="38">
        <f>$I$33*B34/1000</f>
        <v>1314.5</v>
      </c>
      <c r="J34" s="34"/>
      <c r="K34" s="56"/>
    </row>
    <row r="35" spans="1:11" ht="17.25" customHeight="1" x14ac:dyDescent="0.25">
      <c r="A35" s="130"/>
      <c r="B35" s="33">
        <v>1200</v>
      </c>
      <c r="C35" s="47">
        <f t="shared" ref="C35:C44" si="6">$C$33*B35/1000</f>
        <v>394.8</v>
      </c>
      <c r="D35" s="3"/>
      <c r="E35" s="38">
        <f t="shared" ref="E35:E44" si="7">$E$33*B35/1000</f>
        <v>606</v>
      </c>
      <c r="F35" s="34"/>
      <c r="G35" s="38">
        <f t="shared" ref="G35:G44" si="8">$G$33*B35/1000</f>
        <v>1016.4</v>
      </c>
      <c r="H35" s="34"/>
      <c r="I35" s="38">
        <f t="shared" ref="I35:I44" si="9">$I$33*B35/1000</f>
        <v>1434</v>
      </c>
      <c r="J35" s="34"/>
      <c r="K35" s="58"/>
    </row>
    <row r="36" spans="1:11" s="14" customFormat="1" ht="17.25" customHeight="1" x14ac:dyDescent="0.25">
      <c r="A36" s="130"/>
      <c r="B36" s="51">
        <v>1400</v>
      </c>
      <c r="C36" s="47">
        <f t="shared" si="6"/>
        <v>460.6</v>
      </c>
      <c r="D36" s="3"/>
      <c r="E36" s="38">
        <f t="shared" si="7"/>
        <v>707</v>
      </c>
      <c r="F36" s="34"/>
      <c r="G36" s="38">
        <f t="shared" si="8"/>
        <v>1185.8</v>
      </c>
      <c r="H36" s="34"/>
      <c r="I36" s="38">
        <f t="shared" si="9"/>
        <v>1673</v>
      </c>
      <c r="J36" s="34"/>
      <c r="K36" s="58"/>
    </row>
    <row r="37" spans="1:11" ht="16.5" customHeight="1" x14ac:dyDescent="0.25">
      <c r="A37" s="130"/>
      <c r="B37" s="31">
        <v>1600</v>
      </c>
      <c r="C37" s="47">
        <f t="shared" si="6"/>
        <v>526.4</v>
      </c>
      <c r="D37" s="3"/>
      <c r="E37" s="38">
        <f t="shared" si="7"/>
        <v>808</v>
      </c>
      <c r="F37" s="34"/>
      <c r="G37" s="38">
        <f t="shared" si="8"/>
        <v>1355.2</v>
      </c>
      <c r="H37" s="34"/>
      <c r="I37" s="38">
        <f t="shared" si="9"/>
        <v>1912</v>
      </c>
      <c r="J37" s="34"/>
      <c r="K37" s="58"/>
    </row>
    <row r="38" spans="1:11" ht="15.75" customHeight="1" x14ac:dyDescent="0.25">
      <c r="A38" s="130"/>
      <c r="B38" s="51">
        <v>1800</v>
      </c>
      <c r="C38" s="47">
        <f t="shared" si="6"/>
        <v>592.20000000000005</v>
      </c>
      <c r="D38" s="3"/>
      <c r="E38" s="38">
        <f t="shared" si="7"/>
        <v>909</v>
      </c>
      <c r="F38" s="34"/>
      <c r="G38" s="38">
        <f t="shared" si="8"/>
        <v>1524.6</v>
      </c>
      <c r="H38" s="34"/>
      <c r="I38" s="38">
        <f t="shared" si="9"/>
        <v>2151</v>
      </c>
      <c r="J38" s="34"/>
      <c r="K38" s="58"/>
    </row>
    <row r="39" spans="1:11" ht="17.25" customHeight="1" x14ac:dyDescent="0.25">
      <c r="A39" s="130"/>
      <c r="B39" s="31">
        <v>2000</v>
      </c>
      <c r="C39" s="47">
        <f t="shared" si="6"/>
        <v>658</v>
      </c>
      <c r="D39" s="3"/>
      <c r="E39" s="38">
        <f t="shared" si="7"/>
        <v>1010</v>
      </c>
      <c r="F39" s="34"/>
      <c r="G39" s="38">
        <f t="shared" si="8"/>
        <v>1694</v>
      </c>
      <c r="H39" s="34"/>
      <c r="I39" s="38">
        <f t="shared" si="9"/>
        <v>2390</v>
      </c>
      <c r="J39" s="34"/>
      <c r="K39" s="58"/>
    </row>
    <row r="40" spans="1:11" s="14" customFormat="1" ht="17.25" customHeight="1" x14ac:dyDescent="0.25">
      <c r="A40" s="130"/>
      <c r="B40" s="31">
        <v>2200</v>
      </c>
      <c r="C40" s="47">
        <f t="shared" si="6"/>
        <v>723.8</v>
      </c>
      <c r="D40" s="3"/>
      <c r="E40" s="38">
        <f t="shared" si="7"/>
        <v>1111</v>
      </c>
      <c r="F40" s="34"/>
      <c r="G40" s="38">
        <f t="shared" si="8"/>
        <v>1863.4</v>
      </c>
      <c r="H40" s="34"/>
      <c r="I40" s="38">
        <f t="shared" si="9"/>
        <v>2629</v>
      </c>
      <c r="J40" s="34"/>
      <c r="K40" s="58"/>
    </row>
    <row r="41" spans="1:11" ht="18.75" customHeight="1" x14ac:dyDescent="0.25">
      <c r="A41" s="130"/>
      <c r="B41" s="51">
        <v>2400</v>
      </c>
      <c r="C41" s="47">
        <f t="shared" si="6"/>
        <v>789.6</v>
      </c>
      <c r="D41" s="3"/>
      <c r="E41" s="38">
        <f t="shared" si="7"/>
        <v>1212</v>
      </c>
      <c r="F41" s="34"/>
      <c r="G41" s="38">
        <f t="shared" si="8"/>
        <v>2032.8</v>
      </c>
      <c r="H41" s="34"/>
      <c r="I41" s="38">
        <f t="shared" si="9"/>
        <v>2868</v>
      </c>
      <c r="J41" s="34"/>
      <c r="K41" s="58"/>
    </row>
    <row r="42" spans="1:11" s="14" customFormat="1" ht="18.75" customHeight="1" x14ac:dyDescent="0.25">
      <c r="A42" s="130"/>
      <c r="B42" s="51">
        <v>2600</v>
      </c>
      <c r="C42" s="47">
        <f t="shared" si="6"/>
        <v>855.4</v>
      </c>
      <c r="D42" s="3"/>
      <c r="E42" s="38">
        <f t="shared" si="7"/>
        <v>1313</v>
      </c>
      <c r="F42" s="34"/>
      <c r="G42" s="38">
        <f t="shared" si="8"/>
        <v>2202.1999999999998</v>
      </c>
      <c r="H42" s="34"/>
      <c r="I42" s="38">
        <f t="shared" si="9"/>
        <v>3107</v>
      </c>
      <c r="J42" s="34"/>
      <c r="K42" s="58"/>
    </row>
    <row r="43" spans="1:11" ht="18.75" customHeight="1" thickBot="1" x14ac:dyDescent="0.3">
      <c r="A43" s="130"/>
      <c r="B43" s="52">
        <v>2800</v>
      </c>
      <c r="C43" s="48">
        <f t="shared" si="6"/>
        <v>921.2</v>
      </c>
      <c r="D43" s="13"/>
      <c r="E43" s="39">
        <f t="shared" si="7"/>
        <v>1414</v>
      </c>
      <c r="F43" s="35"/>
      <c r="G43" s="39">
        <f t="shared" si="8"/>
        <v>2371.6</v>
      </c>
      <c r="H43" s="35"/>
      <c r="I43" s="39">
        <f t="shared" si="9"/>
        <v>3346</v>
      </c>
      <c r="J43" s="35"/>
      <c r="K43" s="59"/>
    </row>
    <row r="44" spans="1:11" s="14" customFormat="1" ht="18.75" customHeight="1" thickBot="1" x14ac:dyDescent="0.3">
      <c r="A44" s="61"/>
      <c r="B44" s="52">
        <v>3000</v>
      </c>
      <c r="C44" s="62">
        <f t="shared" si="6"/>
        <v>987</v>
      </c>
      <c r="D44" s="63"/>
      <c r="E44" s="62">
        <f t="shared" si="7"/>
        <v>1515</v>
      </c>
      <c r="F44" s="63"/>
      <c r="G44" s="62">
        <f t="shared" si="8"/>
        <v>2541</v>
      </c>
      <c r="H44" s="63"/>
      <c r="I44" s="62">
        <f t="shared" si="9"/>
        <v>3585</v>
      </c>
      <c r="J44" s="63"/>
      <c r="K44" s="59"/>
    </row>
    <row r="45" spans="1:11" ht="97.5" customHeight="1" thickBot="1" x14ac:dyDescent="0.3">
      <c r="A45" s="6"/>
      <c r="B45" s="1"/>
      <c r="C45" s="49" t="s">
        <v>11</v>
      </c>
      <c r="D45" s="4"/>
      <c r="E45" s="4"/>
      <c r="F45" s="4"/>
      <c r="G45" s="4"/>
      <c r="H45" s="4"/>
    </row>
    <row r="46" spans="1:11" ht="27" customHeight="1" x14ac:dyDescent="0.25">
      <c r="A46" s="129" t="s">
        <v>15</v>
      </c>
      <c r="B46" s="119">
        <v>80</v>
      </c>
      <c r="C46" s="132"/>
      <c r="D46" s="133"/>
      <c r="E46" s="119">
        <v>130</v>
      </c>
      <c r="F46" s="120"/>
      <c r="G46" s="119">
        <v>180</v>
      </c>
      <c r="H46" s="120"/>
      <c r="I46" s="119">
        <v>230</v>
      </c>
      <c r="J46" s="120"/>
      <c r="K46" s="57"/>
    </row>
    <row r="47" spans="1:11" ht="20.25" customHeight="1" x14ac:dyDescent="0.25">
      <c r="A47" s="130"/>
      <c r="B47" s="29" t="s">
        <v>1</v>
      </c>
      <c r="C47" s="134" t="s">
        <v>3</v>
      </c>
      <c r="D47" s="122"/>
      <c r="E47" s="121" t="s">
        <v>3</v>
      </c>
      <c r="F47" s="122"/>
      <c r="G47" s="121" t="s">
        <v>3</v>
      </c>
      <c r="H47" s="122"/>
      <c r="I47" s="121" t="s">
        <v>3</v>
      </c>
      <c r="J47" s="122"/>
      <c r="K47" s="58"/>
    </row>
    <row r="48" spans="1:11" ht="16.95" customHeight="1" x14ac:dyDescent="0.25">
      <c r="A48" s="130"/>
      <c r="B48" s="30" t="s">
        <v>2</v>
      </c>
      <c r="C48" s="11" t="s">
        <v>0</v>
      </c>
      <c r="D48" s="2" t="s">
        <v>6</v>
      </c>
      <c r="E48" s="12" t="s">
        <v>0</v>
      </c>
      <c r="F48" s="2" t="s">
        <v>6</v>
      </c>
      <c r="G48" s="12" t="s">
        <v>0</v>
      </c>
      <c r="H48" s="2" t="s">
        <v>6</v>
      </c>
      <c r="I48" s="12" t="s">
        <v>0</v>
      </c>
      <c r="J48" s="2" t="s">
        <v>6</v>
      </c>
      <c r="K48" s="58"/>
    </row>
    <row r="49" spans="1:11" ht="16.95" customHeight="1" x14ac:dyDescent="0.25">
      <c r="A49" s="130"/>
      <c r="B49" s="32">
        <v>500</v>
      </c>
      <c r="C49" s="47">
        <f>$C$54*B49/1000</f>
        <v>269.5</v>
      </c>
      <c r="D49" s="3"/>
      <c r="E49" s="40">
        <f>$E$54*B49/1000</f>
        <v>501</v>
      </c>
      <c r="F49" s="3"/>
      <c r="G49" s="38">
        <f>$G$54*B49/1000</f>
        <v>654</v>
      </c>
      <c r="H49" s="34"/>
      <c r="I49" s="40">
        <f t="shared" ref="I49:I52" si="10">$I$54*B49/1000</f>
        <v>850.5</v>
      </c>
      <c r="J49" s="3"/>
      <c r="K49" s="58"/>
    </row>
    <row r="50" spans="1:11" ht="16.95" customHeight="1" x14ac:dyDescent="0.25">
      <c r="A50" s="130"/>
      <c r="B50" s="33">
        <v>600</v>
      </c>
      <c r="C50" s="47">
        <f>$C$54*B50/1000</f>
        <v>323.39999999999998</v>
      </c>
      <c r="D50" s="3"/>
      <c r="E50" s="40">
        <f>$E$54*B50/1000</f>
        <v>601.20000000000005</v>
      </c>
      <c r="F50" s="3"/>
      <c r="G50" s="38">
        <f>$G$54*B50/1000</f>
        <v>784.8</v>
      </c>
      <c r="H50" s="34"/>
      <c r="I50" s="40">
        <f t="shared" si="10"/>
        <v>1020.6</v>
      </c>
      <c r="J50" s="3"/>
      <c r="K50" s="58"/>
    </row>
    <row r="51" spans="1:11" ht="16.95" customHeight="1" x14ac:dyDescent="0.25">
      <c r="A51" s="130"/>
      <c r="B51" s="32">
        <v>700</v>
      </c>
      <c r="C51" s="47">
        <f>$C$54*B51/1000</f>
        <v>377.3</v>
      </c>
      <c r="D51" s="3"/>
      <c r="E51" s="40">
        <f>$E$54*B51/1000</f>
        <v>701.4</v>
      </c>
      <c r="F51" s="3"/>
      <c r="G51" s="38">
        <f>$G$54*B51/1000</f>
        <v>915.6</v>
      </c>
      <c r="H51" s="34"/>
      <c r="I51" s="40">
        <f t="shared" si="10"/>
        <v>1190.7</v>
      </c>
      <c r="J51" s="3"/>
      <c r="K51" s="58"/>
    </row>
    <row r="52" spans="1:11" ht="16.95" customHeight="1" x14ac:dyDescent="0.25">
      <c r="A52" s="130"/>
      <c r="B52" s="33">
        <v>800</v>
      </c>
      <c r="C52" s="47">
        <f>$C$54*B52/1000</f>
        <v>431.2</v>
      </c>
      <c r="D52" s="3"/>
      <c r="E52" s="40">
        <f>$E$54*B52/1000</f>
        <v>801.6</v>
      </c>
      <c r="F52" s="3"/>
      <c r="G52" s="38">
        <f>$G$54*B52/1000</f>
        <v>1046.4000000000001</v>
      </c>
      <c r="H52" s="34"/>
      <c r="I52" s="40">
        <f t="shared" si="10"/>
        <v>1360.8</v>
      </c>
      <c r="J52" s="3"/>
      <c r="K52" s="55"/>
    </row>
    <row r="53" spans="1:11" ht="16.95" customHeight="1" x14ac:dyDescent="0.25">
      <c r="A53" s="130"/>
      <c r="B53" s="32">
        <v>900</v>
      </c>
      <c r="C53" s="47">
        <f>$C$54*B53/1000</f>
        <v>485.1</v>
      </c>
      <c r="D53" s="3"/>
      <c r="E53" s="40">
        <f>$E$54*B53/1000</f>
        <v>901.8</v>
      </c>
      <c r="F53" s="3"/>
      <c r="G53" s="38">
        <f>$G$54*B53/1000</f>
        <v>1177.2</v>
      </c>
      <c r="H53" s="34"/>
      <c r="I53" s="40">
        <f>$I$54*B53/1000</f>
        <v>1530.9</v>
      </c>
      <c r="J53" s="3"/>
      <c r="K53" s="16"/>
    </row>
    <row r="54" spans="1:11" ht="16.95" customHeight="1" x14ac:dyDescent="0.25">
      <c r="A54" s="130"/>
      <c r="B54" s="33">
        <v>1000</v>
      </c>
      <c r="C54" s="9">
        <v>539</v>
      </c>
      <c r="D54" s="43">
        <v>1.41</v>
      </c>
      <c r="E54" s="45">
        <v>1002</v>
      </c>
      <c r="F54" s="43">
        <v>1.44</v>
      </c>
      <c r="G54" s="42">
        <v>1308</v>
      </c>
      <c r="H54" s="44">
        <v>1.45</v>
      </c>
      <c r="I54" s="45">
        <v>1701</v>
      </c>
      <c r="J54" s="43">
        <v>1.46</v>
      </c>
      <c r="K54" s="54"/>
    </row>
    <row r="55" spans="1:11" ht="16.95" customHeight="1" x14ac:dyDescent="0.25">
      <c r="A55" s="130"/>
      <c r="B55" s="32">
        <v>1100</v>
      </c>
      <c r="C55" s="47">
        <f>$C$54*B55/1000</f>
        <v>592.9</v>
      </c>
      <c r="D55" s="3"/>
      <c r="E55" s="40">
        <f>$E$54*B55/1000</f>
        <v>1102.2</v>
      </c>
      <c r="F55" s="3"/>
      <c r="G55" s="38">
        <f>$G$54*B55/1000</f>
        <v>1438.8</v>
      </c>
      <c r="H55" s="34"/>
      <c r="I55" s="40">
        <f>$I$54*B55/1000</f>
        <v>1871.1</v>
      </c>
      <c r="J55" s="3"/>
      <c r="K55" s="56"/>
    </row>
    <row r="56" spans="1:11" ht="16.95" customHeight="1" x14ac:dyDescent="0.25">
      <c r="A56" s="130"/>
      <c r="B56" s="33">
        <v>1200</v>
      </c>
      <c r="C56" s="47">
        <f t="shared" ref="C56:C65" si="11">$C$54*B56/1000</f>
        <v>646.79999999999995</v>
      </c>
      <c r="D56" s="3"/>
      <c r="E56" s="40">
        <f t="shared" ref="E56:E65" si="12">$E$54*B56/1000</f>
        <v>1202.4000000000001</v>
      </c>
      <c r="F56" s="3"/>
      <c r="G56" s="38">
        <f t="shared" ref="G56:G65" si="13">$G$54*B56/1000</f>
        <v>1569.6</v>
      </c>
      <c r="H56" s="34"/>
      <c r="I56" s="40">
        <f t="shared" ref="I56:I65" si="14">$I$54*B56/1000</f>
        <v>2041.2</v>
      </c>
      <c r="J56" s="3"/>
      <c r="K56" s="58"/>
    </row>
    <row r="57" spans="1:11" s="14" customFormat="1" ht="16.95" customHeight="1" x14ac:dyDescent="0.25">
      <c r="A57" s="130"/>
      <c r="B57" s="51">
        <v>1400</v>
      </c>
      <c r="C57" s="47">
        <f t="shared" si="11"/>
        <v>754.6</v>
      </c>
      <c r="D57" s="3"/>
      <c r="E57" s="40">
        <f t="shared" si="12"/>
        <v>1402.8</v>
      </c>
      <c r="F57" s="3"/>
      <c r="G57" s="38">
        <f t="shared" si="13"/>
        <v>1831.2</v>
      </c>
      <c r="H57" s="34"/>
      <c r="I57" s="40">
        <f t="shared" si="14"/>
        <v>2381.4</v>
      </c>
      <c r="J57" s="3"/>
      <c r="K57" s="58"/>
    </row>
    <row r="58" spans="1:11" ht="16.95" customHeight="1" x14ac:dyDescent="0.25">
      <c r="A58" s="130"/>
      <c r="B58" s="31">
        <v>1600</v>
      </c>
      <c r="C58" s="47">
        <f t="shared" si="11"/>
        <v>862.4</v>
      </c>
      <c r="D58" s="3"/>
      <c r="E58" s="40">
        <f t="shared" si="12"/>
        <v>1603.2</v>
      </c>
      <c r="F58" s="3"/>
      <c r="G58" s="38">
        <f t="shared" si="13"/>
        <v>2092.8000000000002</v>
      </c>
      <c r="H58" s="34"/>
      <c r="I58" s="40">
        <f t="shared" si="14"/>
        <v>2721.6</v>
      </c>
      <c r="J58" s="3"/>
      <c r="K58" s="58"/>
    </row>
    <row r="59" spans="1:11" ht="16.95" customHeight="1" x14ac:dyDescent="0.25">
      <c r="A59" s="130"/>
      <c r="B59" s="51">
        <v>1800</v>
      </c>
      <c r="C59" s="47">
        <f t="shared" si="11"/>
        <v>970.2</v>
      </c>
      <c r="D59" s="3"/>
      <c r="E59" s="40">
        <f t="shared" si="12"/>
        <v>1803.6</v>
      </c>
      <c r="F59" s="3"/>
      <c r="G59" s="38">
        <f t="shared" si="13"/>
        <v>2354.4</v>
      </c>
      <c r="H59" s="34"/>
      <c r="I59" s="40">
        <f t="shared" si="14"/>
        <v>3061.8</v>
      </c>
      <c r="J59" s="3"/>
      <c r="K59" s="58"/>
    </row>
    <row r="60" spans="1:11" ht="16.95" customHeight="1" x14ac:dyDescent="0.25">
      <c r="A60" s="130"/>
      <c r="B60" s="31">
        <v>2000</v>
      </c>
      <c r="C60" s="47">
        <f t="shared" si="11"/>
        <v>1078</v>
      </c>
      <c r="D60" s="3"/>
      <c r="E60" s="40">
        <f t="shared" si="12"/>
        <v>2004</v>
      </c>
      <c r="F60" s="3"/>
      <c r="G60" s="38">
        <f t="shared" si="13"/>
        <v>2616</v>
      </c>
      <c r="H60" s="34"/>
      <c r="I60" s="40">
        <f t="shared" si="14"/>
        <v>3402</v>
      </c>
      <c r="J60" s="3"/>
      <c r="K60" s="58"/>
    </row>
    <row r="61" spans="1:11" s="14" customFormat="1" ht="16.95" customHeight="1" x14ac:dyDescent="0.25">
      <c r="A61" s="130"/>
      <c r="B61" s="31">
        <v>2200</v>
      </c>
      <c r="C61" s="47">
        <f t="shared" si="11"/>
        <v>1185.8</v>
      </c>
      <c r="D61" s="3"/>
      <c r="E61" s="40">
        <f t="shared" si="12"/>
        <v>2204.4</v>
      </c>
      <c r="F61" s="3"/>
      <c r="G61" s="38">
        <f t="shared" si="13"/>
        <v>2877.6</v>
      </c>
      <c r="H61" s="34"/>
      <c r="I61" s="40">
        <f t="shared" si="14"/>
        <v>3742.2</v>
      </c>
      <c r="J61" s="3"/>
      <c r="K61" s="58"/>
    </row>
    <row r="62" spans="1:11" ht="16.95" customHeight="1" x14ac:dyDescent="0.25">
      <c r="A62" s="130"/>
      <c r="B62" s="51">
        <v>2400</v>
      </c>
      <c r="C62" s="47">
        <f t="shared" si="11"/>
        <v>1293.5999999999999</v>
      </c>
      <c r="D62" s="3"/>
      <c r="E62" s="40">
        <f t="shared" si="12"/>
        <v>2404.8000000000002</v>
      </c>
      <c r="F62" s="3"/>
      <c r="G62" s="38">
        <f t="shared" si="13"/>
        <v>3139.2</v>
      </c>
      <c r="H62" s="34"/>
      <c r="I62" s="40">
        <f t="shared" si="14"/>
        <v>4082.4</v>
      </c>
      <c r="J62" s="3"/>
      <c r="K62" s="58"/>
    </row>
    <row r="63" spans="1:11" s="14" customFormat="1" ht="16.95" customHeight="1" x14ac:dyDescent="0.25">
      <c r="A63" s="130"/>
      <c r="B63" s="51">
        <v>2600</v>
      </c>
      <c r="C63" s="47">
        <f t="shared" si="11"/>
        <v>1401.4</v>
      </c>
      <c r="D63" s="3"/>
      <c r="E63" s="40">
        <f t="shared" si="12"/>
        <v>2605.1999999999998</v>
      </c>
      <c r="F63" s="3"/>
      <c r="G63" s="38">
        <f t="shared" si="13"/>
        <v>3400.8</v>
      </c>
      <c r="H63" s="34"/>
      <c r="I63" s="40">
        <f t="shared" si="14"/>
        <v>4422.6000000000004</v>
      </c>
      <c r="J63" s="3"/>
      <c r="K63" s="58"/>
    </row>
    <row r="64" spans="1:11" ht="16.95" customHeight="1" thickBot="1" x14ac:dyDescent="0.3">
      <c r="A64" s="130"/>
      <c r="B64" s="52">
        <v>2800</v>
      </c>
      <c r="C64" s="48">
        <f t="shared" si="11"/>
        <v>1509.2</v>
      </c>
      <c r="D64" s="13"/>
      <c r="E64" s="41">
        <f t="shared" si="12"/>
        <v>2805.6</v>
      </c>
      <c r="F64" s="13"/>
      <c r="G64" s="39">
        <f t="shared" si="13"/>
        <v>3662.4</v>
      </c>
      <c r="H64" s="35"/>
      <c r="I64" s="41">
        <f t="shared" si="14"/>
        <v>4762.8</v>
      </c>
      <c r="J64" s="13"/>
      <c r="K64" s="59"/>
    </row>
    <row r="65" spans="1:22" s="14" customFormat="1" ht="16.95" customHeight="1" thickBot="1" x14ac:dyDescent="0.3">
      <c r="A65" s="61"/>
      <c r="B65" s="52">
        <v>3000</v>
      </c>
      <c r="C65" s="62">
        <f t="shared" si="11"/>
        <v>1617</v>
      </c>
      <c r="D65" s="63"/>
      <c r="E65" s="64">
        <f t="shared" si="12"/>
        <v>3006</v>
      </c>
      <c r="F65" s="63"/>
      <c r="G65" s="62">
        <f t="shared" si="13"/>
        <v>3924</v>
      </c>
      <c r="H65" s="63"/>
      <c r="I65" s="64">
        <f t="shared" si="14"/>
        <v>5103</v>
      </c>
      <c r="J65" s="63"/>
      <c r="K65" s="59"/>
    </row>
    <row r="66" spans="1:22" ht="108" customHeight="1" thickBot="1" x14ac:dyDescent="0.3">
      <c r="A66" s="6"/>
      <c r="B66" s="1"/>
      <c r="C66" s="49" t="s">
        <v>12</v>
      </c>
      <c r="D66" s="4"/>
      <c r="E66" s="4"/>
      <c r="F66" s="4"/>
      <c r="G66" s="4"/>
      <c r="H66" s="4"/>
    </row>
    <row r="67" spans="1:22" ht="26.25" customHeight="1" x14ac:dyDescent="0.25">
      <c r="A67" s="129" t="s">
        <v>16</v>
      </c>
      <c r="B67" s="119">
        <v>80</v>
      </c>
      <c r="C67" s="132"/>
      <c r="D67" s="133"/>
      <c r="E67" s="119">
        <v>130</v>
      </c>
      <c r="F67" s="120"/>
      <c r="G67" s="119">
        <v>180</v>
      </c>
      <c r="H67" s="120"/>
      <c r="I67" s="119">
        <v>230</v>
      </c>
      <c r="J67" s="120"/>
      <c r="K67" s="57"/>
      <c r="M67" s="129" t="s">
        <v>17</v>
      </c>
      <c r="N67" s="119">
        <v>80</v>
      </c>
      <c r="O67" s="132"/>
      <c r="P67" s="133"/>
      <c r="Q67" s="119">
        <v>130</v>
      </c>
      <c r="R67" s="120"/>
      <c r="S67" s="119">
        <v>180</v>
      </c>
      <c r="T67" s="120"/>
      <c r="U67" s="119">
        <v>230</v>
      </c>
      <c r="V67" s="120"/>
    </row>
    <row r="68" spans="1:22" ht="18" customHeight="1" x14ac:dyDescent="0.25">
      <c r="A68" s="130"/>
      <c r="B68" s="29" t="s">
        <v>1</v>
      </c>
      <c r="C68" s="134" t="s">
        <v>3</v>
      </c>
      <c r="D68" s="122"/>
      <c r="E68" s="121" t="s">
        <v>3</v>
      </c>
      <c r="F68" s="122"/>
      <c r="G68" s="121" t="s">
        <v>3</v>
      </c>
      <c r="H68" s="122"/>
      <c r="I68" s="121" t="s">
        <v>3</v>
      </c>
      <c r="J68" s="122"/>
      <c r="K68" s="58"/>
      <c r="M68" s="130"/>
      <c r="N68" s="66" t="s">
        <v>1</v>
      </c>
      <c r="O68" s="131" t="s">
        <v>3</v>
      </c>
      <c r="P68" s="126"/>
      <c r="Q68" s="125" t="s">
        <v>3</v>
      </c>
      <c r="R68" s="126"/>
      <c r="S68" s="125" t="s">
        <v>3</v>
      </c>
      <c r="T68" s="126"/>
      <c r="U68" s="125" t="s">
        <v>3</v>
      </c>
      <c r="V68" s="126"/>
    </row>
    <row r="69" spans="1:22" ht="16.95" customHeight="1" x14ac:dyDescent="0.25">
      <c r="A69" s="130"/>
      <c r="B69" s="30" t="s">
        <v>2</v>
      </c>
      <c r="C69" s="11" t="s">
        <v>0</v>
      </c>
      <c r="D69" s="2" t="s">
        <v>6</v>
      </c>
      <c r="E69" s="12" t="s">
        <v>0</v>
      </c>
      <c r="F69" s="2" t="s">
        <v>6</v>
      </c>
      <c r="G69" s="12" t="s">
        <v>0</v>
      </c>
      <c r="H69" s="2" t="s">
        <v>6</v>
      </c>
      <c r="I69" s="12" t="s">
        <v>0</v>
      </c>
      <c r="J69" s="2" t="s">
        <v>6</v>
      </c>
      <c r="K69" s="58"/>
      <c r="M69" s="130"/>
      <c r="N69" s="30" t="s">
        <v>2</v>
      </c>
      <c r="O69" s="11" t="s">
        <v>0</v>
      </c>
      <c r="P69" s="2" t="s">
        <v>6</v>
      </c>
      <c r="Q69" s="12" t="s">
        <v>0</v>
      </c>
      <c r="R69" s="2" t="s">
        <v>6</v>
      </c>
      <c r="S69" s="12" t="s">
        <v>0</v>
      </c>
      <c r="T69" s="2" t="s">
        <v>6</v>
      </c>
      <c r="U69" s="12" t="s">
        <v>0</v>
      </c>
      <c r="V69" s="2" t="s">
        <v>6</v>
      </c>
    </row>
    <row r="70" spans="1:22" ht="16.95" customHeight="1" x14ac:dyDescent="0.25">
      <c r="A70" s="130"/>
      <c r="B70" s="32">
        <v>500</v>
      </c>
      <c r="C70" s="47">
        <f>$C$75*B70/1000</f>
        <v>285</v>
      </c>
      <c r="D70" s="3"/>
      <c r="E70" s="38">
        <f>$E$75*B70/1000</f>
        <v>544.5</v>
      </c>
      <c r="F70" s="3"/>
      <c r="G70" s="38">
        <f>$G$75*B70/1000</f>
        <v>716.5</v>
      </c>
      <c r="H70" s="34"/>
      <c r="I70" s="38">
        <f t="shared" ref="I70:I73" si="15">$I$75*B70/1000</f>
        <v>939.5</v>
      </c>
      <c r="J70" s="3"/>
      <c r="K70" s="58"/>
      <c r="M70" s="130"/>
      <c r="N70" s="32">
        <v>500</v>
      </c>
      <c r="O70" s="47">
        <v>477</v>
      </c>
      <c r="P70" s="3"/>
      <c r="Q70" s="38">
        <v>953</v>
      </c>
      <c r="R70" s="3"/>
      <c r="S70" s="38">
        <v>1340</v>
      </c>
      <c r="T70" s="34"/>
      <c r="U70" s="38">
        <v>1607</v>
      </c>
      <c r="V70" s="3"/>
    </row>
    <row r="71" spans="1:22" ht="16.95" customHeight="1" x14ac:dyDescent="0.25">
      <c r="A71" s="130"/>
      <c r="B71" s="33">
        <v>600</v>
      </c>
      <c r="C71" s="47">
        <f>$C$75*B71/1000</f>
        <v>342</v>
      </c>
      <c r="D71" s="3"/>
      <c r="E71" s="38">
        <f>$E$75*B71/1000</f>
        <v>653.4</v>
      </c>
      <c r="F71" s="3"/>
      <c r="G71" s="38">
        <f>$G$75*B71/1000</f>
        <v>859.8</v>
      </c>
      <c r="H71" s="34"/>
      <c r="I71" s="38">
        <f t="shared" si="15"/>
        <v>1127.4000000000001</v>
      </c>
      <c r="J71" s="3"/>
      <c r="K71" s="58"/>
      <c r="M71" s="130"/>
      <c r="N71" s="33">
        <v>600</v>
      </c>
      <c r="O71" s="47">
        <v>477</v>
      </c>
      <c r="P71" s="3"/>
      <c r="Q71" s="38">
        <v>953</v>
      </c>
      <c r="R71" s="3"/>
      <c r="S71" s="38">
        <v>1340</v>
      </c>
      <c r="T71" s="34"/>
      <c r="U71" s="38">
        <v>1607</v>
      </c>
      <c r="V71" s="3"/>
    </row>
    <row r="72" spans="1:22" ht="16.95" customHeight="1" x14ac:dyDescent="0.25">
      <c r="A72" s="130"/>
      <c r="B72" s="32">
        <v>700</v>
      </c>
      <c r="C72" s="47">
        <f>$C$75*B72/1000</f>
        <v>399</v>
      </c>
      <c r="D72" s="3"/>
      <c r="E72" s="38">
        <f>$E$75*B72/1000</f>
        <v>762.3</v>
      </c>
      <c r="F72" s="3"/>
      <c r="G72" s="38">
        <f>$G$75*B72/1000</f>
        <v>1003.1</v>
      </c>
      <c r="H72" s="34"/>
      <c r="I72" s="38">
        <f t="shared" si="15"/>
        <v>1315.3</v>
      </c>
      <c r="J72" s="3"/>
      <c r="K72" s="58"/>
      <c r="M72" s="130"/>
      <c r="N72" s="32">
        <v>700</v>
      </c>
      <c r="O72" s="47">
        <v>534</v>
      </c>
      <c r="P72" s="3"/>
      <c r="Q72" s="38">
        <v>1062</v>
      </c>
      <c r="R72" s="3"/>
      <c r="S72" s="38">
        <v>1483</v>
      </c>
      <c r="T72" s="34"/>
      <c r="U72" s="38">
        <v>1795</v>
      </c>
      <c r="V72" s="3"/>
    </row>
    <row r="73" spans="1:22" ht="16.95" customHeight="1" x14ac:dyDescent="0.25">
      <c r="A73" s="130"/>
      <c r="B73" s="33">
        <v>800</v>
      </c>
      <c r="C73" s="47">
        <f>$C$75*B73/1000</f>
        <v>456</v>
      </c>
      <c r="D73" s="3"/>
      <c r="E73" s="38">
        <f>$E$75*B73/1000</f>
        <v>871.2</v>
      </c>
      <c r="F73" s="3"/>
      <c r="G73" s="38">
        <f>$G$75*B73/1000</f>
        <v>1146.4000000000001</v>
      </c>
      <c r="H73" s="34"/>
      <c r="I73" s="38">
        <f t="shared" si="15"/>
        <v>1503.2</v>
      </c>
      <c r="J73" s="3"/>
      <c r="K73" s="55"/>
      <c r="M73" s="130"/>
      <c r="N73" s="33">
        <v>800</v>
      </c>
      <c r="O73" s="47">
        <v>591</v>
      </c>
      <c r="P73" s="3"/>
      <c r="Q73" s="38">
        <v>1171</v>
      </c>
      <c r="R73" s="3"/>
      <c r="S73" s="38">
        <v>1626</v>
      </c>
      <c r="T73" s="34"/>
      <c r="U73" s="38">
        <v>1983</v>
      </c>
      <c r="V73" s="3"/>
    </row>
    <row r="74" spans="1:22" ht="16.95" customHeight="1" x14ac:dyDescent="0.25">
      <c r="A74" s="130"/>
      <c r="B74" s="32">
        <v>900</v>
      </c>
      <c r="C74" s="47">
        <f>$C$75*B74/1000</f>
        <v>513</v>
      </c>
      <c r="D74" s="3"/>
      <c r="E74" s="38">
        <f>$E$75*B74/1000</f>
        <v>980.1</v>
      </c>
      <c r="F74" s="3"/>
      <c r="G74" s="38">
        <f>$G$75*B74/1000</f>
        <v>1289.7</v>
      </c>
      <c r="H74" s="34"/>
      <c r="I74" s="38">
        <f>$I$75*B74/1000</f>
        <v>1691.1</v>
      </c>
      <c r="J74" s="3"/>
      <c r="K74" s="16"/>
      <c r="M74" s="130"/>
      <c r="N74" s="32">
        <v>900</v>
      </c>
      <c r="O74" s="47">
        <v>783</v>
      </c>
      <c r="P74" s="3"/>
      <c r="Q74" s="38">
        <v>1580</v>
      </c>
      <c r="R74" s="3"/>
      <c r="S74" s="38">
        <v>2250</v>
      </c>
      <c r="T74" s="34"/>
      <c r="U74" s="38">
        <v>2651</v>
      </c>
      <c r="V74" s="3"/>
    </row>
    <row r="75" spans="1:22" ht="16.95" customHeight="1" x14ac:dyDescent="0.25">
      <c r="A75" s="130"/>
      <c r="B75" s="33">
        <v>1000</v>
      </c>
      <c r="C75" s="8">
        <v>570</v>
      </c>
      <c r="D75" s="43">
        <v>1.4</v>
      </c>
      <c r="E75" s="42">
        <v>1089</v>
      </c>
      <c r="F75" s="43">
        <v>1.44</v>
      </c>
      <c r="G75" s="42">
        <v>1433</v>
      </c>
      <c r="H75" s="44">
        <v>1.46</v>
      </c>
      <c r="I75" s="42">
        <v>1879</v>
      </c>
      <c r="J75" s="43">
        <v>1.47</v>
      </c>
      <c r="K75" s="54"/>
      <c r="M75" s="130"/>
      <c r="N75" s="33">
        <v>1000</v>
      </c>
      <c r="O75" s="47">
        <v>840</v>
      </c>
      <c r="P75" s="43">
        <v>1</v>
      </c>
      <c r="Q75" s="38">
        <v>1689</v>
      </c>
      <c r="R75" s="43">
        <v>1</v>
      </c>
      <c r="S75" s="38">
        <v>2393</v>
      </c>
      <c r="T75" s="44">
        <v>1</v>
      </c>
      <c r="U75" s="38">
        <v>2839</v>
      </c>
      <c r="V75" s="43">
        <v>1</v>
      </c>
    </row>
    <row r="76" spans="1:22" ht="16.95" customHeight="1" x14ac:dyDescent="0.25">
      <c r="A76" s="130"/>
      <c r="B76" s="32">
        <v>1100</v>
      </c>
      <c r="C76" s="47">
        <f>$C$75*B76/1000</f>
        <v>627</v>
      </c>
      <c r="D76" s="3"/>
      <c r="E76" s="38">
        <f>$E$75*B76/1000</f>
        <v>1197.9000000000001</v>
      </c>
      <c r="F76" s="3"/>
      <c r="G76" s="38">
        <f>$G$75*B76/1000</f>
        <v>1576.3</v>
      </c>
      <c r="H76" s="34"/>
      <c r="I76" s="38">
        <f>$I$75*B76/1000</f>
        <v>2066.9</v>
      </c>
      <c r="J76" s="3"/>
      <c r="K76" s="56"/>
      <c r="M76" s="130"/>
      <c r="N76" s="32">
        <v>1100</v>
      </c>
      <c r="O76" s="47">
        <v>897</v>
      </c>
      <c r="P76" s="3"/>
      <c r="Q76" s="38">
        <v>1798</v>
      </c>
      <c r="R76" s="3"/>
      <c r="S76" s="38">
        <v>2536</v>
      </c>
      <c r="T76" s="34"/>
      <c r="U76" s="38">
        <v>3027</v>
      </c>
      <c r="V76" s="3"/>
    </row>
    <row r="77" spans="1:22" ht="16.95" customHeight="1" x14ac:dyDescent="0.25">
      <c r="A77" s="130"/>
      <c r="B77" s="33">
        <v>1200</v>
      </c>
      <c r="C77" s="47">
        <f t="shared" ref="C77:C86" si="16">$C$75*B77/1000</f>
        <v>684</v>
      </c>
      <c r="D77" s="3"/>
      <c r="E77" s="38">
        <f t="shared" ref="E77:E86" si="17">$E$75*B77/1000</f>
        <v>1306.8</v>
      </c>
      <c r="F77" s="3"/>
      <c r="G77" s="38">
        <f t="shared" ref="G77:G86" si="18">$G$75*B77/1000</f>
        <v>1719.6</v>
      </c>
      <c r="H77" s="34"/>
      <c r="I77" s="38">
        <f t="shared" ref="I77:I86" si="19">$I$75*B77/1000</f>
        <v>2254.8000000000002</v>
      </c>
      <c r="J77" s="3"/>
      <c r="K77" s="58"/>
      <c r="M77" s="130"/>
      <c r="N77" s="33">
        <v>1200</v>
      </c>
      <c r="O77" s="47">
        <v>954</v>
      </c>
      <c r="P77" s="3"/>
      <c r="Q77" s="38">
        <v>1907</v>
      </c>
      <c r="R77" s="3"/>
      <c r="S77" s="38">
        <v>2680</v>
      </c>
      <c r="T77" s="34"/>
      <c r="U77" s="38">
        <v>3215</v>
      </c>
      <c r="V77" s="3"/>
    </row>
    <row r="78" spans="1:22" s="14" customFormat="1" ht="16.95" customHeight="1" x14ac:dyDescent="0.25">
      <c r="A78" s="130"/>
      <c r="B78" s="51">
        <v>1400</v>
      </c>
      <c r="C78" s="47">
        <f t="shared" si="16"/>
        <v>798</v>
      </c>
      <c r="D78" s="3"/>
      <c r="E78" s="38">
        <f t="shared" si="17"/>
        <v>1524.6</v>
      </c>
      <c r="F78" s="3"/>
      <c r="G78" s="38">
        <f t="shared" si="18"/>
        <v>2006.2</v>
      </c>
      <c r="H78" s="34"/>
      <c r="I78" s="38">
        <f t="shared" si="19"/>
        <v>2630.6</v>
      </c>
      <c r="J78" s="3"/>
      <c r="K78" s="58"/>
      <c r="M78" s="130"/>
      <c r="N78" s="51">
        <v>1400</v>
      </c>
      <c r="O78" s="47">
        <v>1203</v>
      </c>
      <c r="P78" s="3"/>
      <c r="Q78" s="38">
        <v>2425</v>
      </c>
      <c r="R78" s="3"/>
      <c r="S78" s="38">
        <v>3446</v>
      </c>
      <c r="T78" s="34"/>
      <c r="U78" s="38">
        <v>4071</v>
      </c>
      <c r="V78" s="3"/>
    </row>
    <row r="79" spans="1:22" ht="16.95" customHeight="1" x14ac:dyDescent="0.25">
      <c r="A79" s="130"/>
      <c r="B79" s="31">
        <v>1600</v>
      </c>
      <c r="C79" s="47">
        <f t="shared" si="16"/>
        <v>912</v>
      </c>
      <c r="D79" s="3"/>
      <c r="E79" s="38">
        <f t="shared" si="17"/>
        <v>1742.4</v>
      </c>
      <c r="F79" s="3"/>
      <c r="G79" s="38">
        <f t="shared" si="18"/>
        <v>2292.8000000000002</v>
      </c>
      <c r="H79" s="34"/>
      <c r="I79" s="38">
        <f t="shared" si="19"/>
        <v>3006.4</v>
      </c>
      <c r="J79" s="3"/>
      <c r="K79" s="58"/>
      <c r="M79" s="130"/>
      <c r="N79" s="31">
        <v>1600</v>
      </c>
      <c r="O79" s="47">
        <v>1452</v>
      </c>
      <c r="P79" s="3"/>
      <c r="Q79" s="38">
        <v>2942</v>
      </c>
      <c r="R79" s="3"/>
      <c r="S79" s="38">
        <v>4213</v>
      </c>
      <c r="T79" s="34"/>
      <c r="U79" s="38">
        <v>4926</v>
      </c>
      <c r="V79" s="3"/>
    </row>
    <row r="80" spans="1:22" ht="16.95" customHeight="1" x14ac:dyDescent="0.25">
      <c r="A80" s="130"/>
      <c r="B80" s="51">
        <v>1800</v>
      </c>
      <c r="C80" s="47">
        <f t="shared" si="16"/>
        <v>1026</v>
      </c>
      <c r="D80" s="3"/>
      <c r="E80" s="38">
        <f t="shared" si="17"/>
        <v>1960.2</v>
      </c>
      <c r="F80" s="3"/>
      <c r="G80" s="38">
        <f t="shared" si="18"/>
        <v>2579.4</v>
      </c>
      <c r="H80" s="34"/>
      <c r="I80" s="38">
        <f t="shared" si="19"/>
        <v>3382.2</v>
      </c>
      <c r="J80" s="3"/>
      <c r="K80" s="58"/>
      <c r="M80" s="130"/>
      <c r="N80" s="51">
        <v>1800</v>
      </c>
      <c r="O80" s="47">
        <v>1566</v>
      </c>
      <c r="P80" s="3"/>
      <c r="Q80" s="38">
        <v>3160</v>
      </c>
      <c r="R80" s="3"/>
      <c r="S80" s="38">
        <v>4499</v>
      </c>
      <c r="T80" s="34"/>
      <c r="U80" s="38">
        <v>5302</v>
      </c>
      <c r="V80" s="3"/>
    </row>
    <row r="81" spans="1:22" ht="16.95" customHeight="1" x14ac:dyDescent="0.25">
      <c r="A81" s="130"/>
      <c r="B81" s="31">
        <v>2000</v>
      </c>
      <c r="C81" s="47">
        <f t="shared" si="16"/>
        <v>1140</v>
      </c>
      <c r="D81" s="3"/>
      <c r="E81" s="38">
        <f t="shared" si="17"/>
        <v>2178</v>
      </c>
      <c r="F81" s="3"/>
      <c r="G81" s="38">
        <f t="shared" si="18"/>
        <v>2866</v>
      </c>
      <c r="H81" s="34"/>
      <c r="I81" s="38">
        <f t="shared" si="19"/>
        <v>3758</v>
      </c>
      <c r="J81" s="3"/>
      <c r="K81" s="58"/>
      <c r="M81" s="130"/>
      <c r="N81" s="31">
        <v>2000</v>
      </c>
      <c r="O81" s="47">
        <v>1815</v>
      </c>
      <c r="P81" s="3"/>
      <c r="Q81" s="38">
        <v>3678</v>
      </c>
      <c r="R81" s="3"/>
      <c r="S81" s="38">
        <v>5266</v>
      </c>
      <c r="T81" s="34"/>
      <c r="U81" s="38">
        <v>6158</v>
      </c>
      <c r="V81" s="3"/>
    </row>
    <row r="82" spans="1:22" s="14" customFormat="1" ht="16.95" customHeight="1" x14ac:dyDescent="0.25">
      <c r="A82" s="130"/>
      <c r="B82" s="31">
        <v>2200</v>
      </c>
      <c r="C82" s="47">
        <f t="shared" si="16"/>
        <v>1254</v>
      </c>
      <c r="D82" s="3"/>
      <c r="E82" s="38">
        <f t="shared" si="17"/>
        <v>2395.8000000000002</v>
      </c>
      <c r="F82" s="3"/>
      <c r="G82" s="38">
        <f t="shared" si="18"/>
        <v>3152.6</v>
      </c>
      <c r="H82" s="34"/>
      <c r="I82" s="38">
        <f t="shared" si="19"/>
        <v>4133.8</v>
      </c>
      <c r="J82" s="3"/>
      <c r="K82" s="58"/>
      <c r="M82" s="130"/>
      <c r="N82" s="31">
        <v>2200</v>
      </c>
      <c r="O82" s="47">
        <v>2064</v>
      </c>
      <c r="P82" s="3"/>
      <c r="Q82" s="38">
        <v>4196</v>
      </c>
      <c r="R82" s="3"/>
      <c r="S82" s="38">
        <v>6033</v>
      </c>
      <c r="T82" s="34"/>
      <c r="U82" s="38">
        <v>7014</v>
      </c>
      <c r="V82" s="3"/>
    </row>
    <row r="83" spans="1:22" ht="16.95" customHeight="1" x14ac:dyDescent="0.25">
      <c r="A83" s="130"/>
      <c r="B83" s="51">
        <v>2400</v>
      </c>
      <c r="C83" s="47">
        <f t="shared" si="16"/>
        <v>1368</v>
      </c>
      <c r="D83" s="3"/>
      <c r="E83" s="38">
        <f t="shared" si="17"/>
        <v>2613.6</v>
      </c>
      <c r="F83" s="3"/>
      <c r="G83" s="38">
        <f t="shared" si="18"/>
        <v>3439.2</v>
      </c>
      <c r="H83" s="34"/>
      <c r="I83" s="38">
        <f t="shared" si="19"/>
        <v>4509.6000000000004</v>
      </c>
      <c r="J83" s="3"/>
      <c r="K83" s="58"/>
      <c r="M83" s="130"/>
      <c r="N83" s="51">
        <v>2400</v>
      </c>
      <c r="O83" s="47">
        <v>2178</v>
      </c>
      <c r="P83" s="3"/>
      <c r="Q83" s="38">
        <v>4414</v>
      </c>
      <c r="R83" s="3"/>
      <c r="S83" s="38">
        <v>6319</v>
      </c>
      <c r="T83" s="34"/>
      <c r="U83" s="38">
        <v>7390</v>
      </c>
      <c r="V83" s="3"/>
    </row>
    <row r="84" spans="1:22" s="14" customFormat="1" ht="16.95" customHeight="1" x14ac:dyDescent="0.25">
      <c r="A84" s="130"/>
      <c r="B84" s="51">
        <v>2600</v>
      </c>
      <c r="C84" s="47">
        <f t="shared" si="16"/>
        <v>1482</v>
      </c>
      <c r="D84" s="3"/>
      <c r="E84" s="38">
        <f t="shared" si="17"/>
        <v>2831.4</v>
      </c>
      <c r="F84" s="3"/>
      <c r="G84" s="38">
        <f t="shared" si="18"/>
        <v>3725.8</v>
      </c>
      <c r="H84" s="34"/>
      <c r="I84" s="38">
        <f t="shared" si="19"/>
        <v>4885.3999999999996</v>
      </c>
      <c r="J84" s="3"/>
      <c r="K84" s="58"/>
      <c r="M84" s="130"/>
      <c r="N84" s="51">
        <v>2600</v>
      </c>
      <c r="O84" s="47">
        <v>2292</v>
      </c>
      <c r="P84" s="3"/>
      <c r="Q84" s="38">
        <v>4631</v>
      </c>
      <c r="R84" s="3"/>
      <c r="S84" s="38">
        <v>6606</v>
      </c>
      <c r="T84" s="34"/>
      <c r="U84" s="38">
        <v>7765</v>
      </c>
      <c r="V84" s="3"/>
    </row>
    <row r="85" spans="1:22" ht="16.95" customHeight="1" thickBot="1" x14ac:dyDescent="0.3">
      <c r="A85" s="130"/>
      <c r="B85" s="52">
        <v>2800</v>
      </c>
      <c r="C85" s="48">
        <f t="shared" si="16"/>
        <v>1596</v>
      </c>
      <c r="D85" s="13"/>
      <c r="E85" s="39">
        <f t="shared" si="17"/>
        <v>3049.2</v>
      </c>
      <c r="F85" s="13"/>
      <c r="G85" s="39">
        <f t="shared" si="18"/>
        <v>4012.4</v>
      </c>
      <c r="H85" s="35"/>
      <c r="I85" s="39">
        <f t="shared" si="19"/>
        <v>5261.2</v>
      </c>
      <c r="J85" s="13"/>
      <c r="K85" s="59"/>
      <c r="M85" s="130"/>
      <c r="N85" s="52">
        <v>2800</v>
      </c>
      <c r="O85" s="48">
        <v>2406</v>
      </c>
      <c r="P85" s="13"/>
      <c r="Q85" s="39">
        <v>4849</v>
      </c>
      <c r="R85" s="13"/>
      <c r="S85" s="39">
        <v>6892</v>
      </c>
      <c r="T85" s="35"/>
      <c r="U85" s="39">
        <v>8141</v>
      </c>
      <c r="V85" s="13"/>
    </row>
    <row r="86" spans="1:22" s="14" customFormat="1" ht="16.95" customHeight="1" thickBot="1" x14ac:dyDescent="0.3">
      <c r="A86" s="61"/>
      <c r="B86" s="52">
        <v>3000</v>
      </c>
      <c r="C86" s="62">
        <f t="shared" si="16"/>
        <v>1710</v>
      </c>
      <c r="D86" s="63"/>
      <c r="E86" s="62">
        <f t="shared" si="17"/>
        <v>3267</v>
      </c>
      <c r="F86" s="63"/>
      <c r="G86" s="62">
        <f t="shared" si="18"/>
        <v>4299</v>
      </c>
      <c r="H86" s="63"/>
      <c r="I86" s="62">
        <f t="shared" si="19"/>
        <v>5637</v>
      </c>
      <c r="J86" s="63"/>
      <c r="K86" s="59"/>
      <c r="M86" s="61"/>
      <c r="N86" s="52">
        <v>3000</v>
      </c>
      <c r="O86" s="62">
        <v>2520</v>
      </c>
      <c r="P86" s="63"/>
      <c r="Q86" s="62">
        <v>5067</v>
      </c>
      <c r="R86" s="63"/>
      <c r="S86" s="62">
        <v>7179</v>
      </c>
      <c r="T86" s="63"/>
      <c r="U86" s="62">
        <v>8517</v>
      </c>
      <c r="V86" s="63"/>
    </row>
    <row r="87" spans="1:22" x14ac:dyDescent="0.25">
      <c r="C87" s="10"/>
    </row>
    <row r="88" spans="1:22" x14ac:dyDescent="0.25">
      <c r="C88" s="10"/>
    </row>
    <row r="89" spans="1:22" x14ac:dyDescent="0.25">
      <c r="C89" s="10"/>
    </row>
    <row r="90" spans="1:22" x14ac:dyDescent="0.25">
      <c r="C90" s="10"/>
    </row>
    <row r="91" spans="1:22" x14ac:dyDescent="0.25">
      <c r="C91" s="10"/>
    </row>
    <row r="92" spans="1:22" x14ac:dyDescent="0.25">
      <c r="C92" s="10"/>
    </row>
    <row r="93" spans="1:22" x14ac:dyDescent="0.25">
      <c r="C93" s="10"/>
    </row>
    <row r="94" spans="1:22" x14ac:dyDescent="0.25">
      <c r="C94" s="10"/>
    </row>
    <row r="95" spans="1:22" x14ac:dyDescent="0.25">
      <c r="C95" s="10"/>
    </row>
    <row r="96" spans="1:22" x14ac:dyDescent="0.25">
      <c r="C96" s="10"/>
    </row>
    <row r="97" spans="3:3" x14ac:dyDescent="0.25">
      <c r="C97" s="10"/>
    </row>
    <row r="98" spans="3:3" x14ac:dyDescent="0.25">
      <c r="C98" s="10"/>
    </row>
    <row r="99" spans="3:3" x14ac:dyDescent="0.25">
      <c r="C99" s="10"/>
    </row>
    <row r="100" spans="3:3" x14ac:dyDescent="0.25">
      <c r="C100" s="10"/>
    </row>
    <row r="101" spans="3:3" x14ac:dyDescent="0.25">
      <c r="C101" s="10"/>
    </row>
    <row r="102" spans="3:3" x14ac:dyDescent="0.25">
      <c r="C102" s="10"/>
    </row>
    <row r="103" spans="3:3" x14ac:dyDescent="0.25">
      <c r="C103" s="10"/>
    </row>
    <row r="104" spans="3:3" x14ac:dyDescent="0.25">
      <c r="C104" s="10"/>
    </row>
    <row r="105" spans="3:3" x14ac:dyDescent="0.25">
      <c r="C105" s="10"/>
    </row>
    <row r="106" spans="3:3" x14ac:dyDescent="0.25">
      <c r="C106" s="10"/>
    </row>
    <row r="107" spans="3:3" x14ac:dyDescent="0.25">
      <c r="C107" s="10"/>
    </row>
    <row r="108" spans="3:3" x14ac:dyDescent="0.25">
      <c r="C108" s="10"/>
    </row>
    <row r="109" spans="3:3" x14ac:dyDescent="0.25">
      <c r="C109" s="10"/>
    </row>
    <row r="110" spans="3:3" x14ac:dyDescent="0.25">
      <c r="C110" s="10"/>
    </row>
    <row r="111" spans="3:3" x14ac:dyDescent="0.25">
      <c r="C111" s="10"/>
    </row>
    <row r="112" spans="3:3" x14ac:dyDescent="0.25">
      <c r="C112" s="10"/>
    </row>
    <row r="113" spans="3:3" x14ac:dyDescent="0.25">
      <c r="C113" s="10"/>
    </row>
    <row r="114" spans="3:3" x14ac:dyDescent="0.25">
      <c r="C114" s="10"/>
    </row>
    <row r="115" spans="3:3" x14ac:dyDescent="0.25">
      <c r="C115" s="10"/>
    </row>
    <row r="116" spans="3:3" x14ac:dyDescent="0.25">
      <c r="C116" s="10"/>
    </row>
    <row r="117" spans="3:3" x14ac:dyDescent="0.25">
      <c r="C117" s="10"/>
    </row>
    <row r="118" spans="3:3" x14ac:dyDescent="0.25">
      <c r="C118" s="10"/>
    </row>
    <row r="119" spans="3:3" x14ac:dyDescent="0.25">
      <c r="C119" s="10"/>
    </row>
    <row r="120" spans="3:3" x14ac:dyDescent="0.25">
      <c r="C120" s="10"/>
    </row>
    <row r="121" spans="3:3" x14ac:dyDescent="0.25">
      <c r="C121" s="10"/>
    </row>
    <row r="122" spans="3:3" x14ac:dyDescent="0.25">
      <c r="C122" s="10"/>
    </row>
    <row r="123" spans="3:3" x14ac:dyDescent="0.25">
      <c r="C123" s="10"/>
    </row>
    <row r="124" spans="3:3" x14ac:dyDescent="0.25">
      <c r="C124" s="10"/>
    </row>
    <row r="125" spans="3:3" x14ac:dyDescent="0.25">
      <c r="C125" s="10"/>
    </row>
    <row r="126" spans="3:3" x14ac:dyDescent="0.25">
      <c r="C126" s="10"/>
    </row>
    <row r="127" spans="3:3" x14ac:dyDescent="0.25">
      <c r="C127" s="10"/>
    </row>
    <row r="128" spans="3:3" x14ac:dyDescent="0.25">
      <c r="C128" s="10"/>
    </row>
    <row r="129" spans="3:3" x14ac:dyDescent="0.25">
      <c r="C129" s="10"/>
    </row>
    <row r="130" spans="3:3" x14ac:dyDescent="0.25">
      <c r="C130" s="10"/>
    </row>
    <row r="131" spans="3:3" x14ac:dyDescent="0.25">
      <c r="C131" s="10"/>
    </row>
    <row r="132" spans="3:3" x14ac:dyDescent="0.25">
      <c r="C132" s="10"/>
    </row>
    <row r="133" spans="3:3" x14ac:dyDescent="0.25">
      <c r="C133" s="10"/>
    </row>
    <row r="134" spans="3:3" x14ac:dyDescent="0.25">
      <c r="C134" s="10"/>
    </row>
    <row r="135" spans="3:3" x14ac:dyDescent="0.25">
      <c r="C135" s="10"/>
    </row>
    <row r="136" spans="3:3" x14ac:dyDescent="0.25">
      <c r="C136" s="10"/>
    </row>
    <row r="137" spans="3:3" x14ac:dyDescent="0.25">
      <c r="C137" s="10"/>
    </row>
    <row r="138" spans="3:3" x14ac:dyDescent="0.25">
      <c r="C138" s="10"/>
    </row>
    <row r="139" spans="3:3" x14ac:dyDescent="0.25">
      <c r="C139" s="10"/>
    </row>
    <row r="140" spans="3:3" x14ac:dyDescent="0.25">
      <c r="C140" s="10"/>
    </row>
    <row r="141" spans="3:3" x14ac:dyDescent="0.25">
      <c r="C141" s="10"/>
    </row>
    <row r="142" spans="3:3" x14ac:dyDescent="0.25">
      <c r="C142" s="10"/>
    </row>
    <row r="143" spans="3:3" x14ac:dyDescent="0.25">
      <c r="C143" s="10"/>
    </row>
    <row r="144" spans="3:3" x14ac:dyDescent="0.25">
      <c r="C144" s="10"/>
    </row>
    <row r="145" spans="3:3" x14ac:dyDescent="0.25">
      <c r="C145" s="10"/>
    </row>
    <row r="146" spans="3:3" x14ac:dyDescent="0.25">
      <c r="C146" s="10"/>
    </row>
    <row r="147" spans="3:3" x14ac:dyDescent="0.25">
      <c r="C147" s="10"/>
    </row>
    <row r="148" spans="3:3" x14ac:dyDescent="0.25">
      <c r="C148" s="10"/>
    </row>
    <row r="149" spans="3:3" x14ac:dyDescent="0.25">
      <c r="C149" s="10"/>
    </row>
    <row r="150" spans="3:3" x14ac:dyDescent="0.25">
      <c r="C150" s="10"/>
    </row>
    <row r="151" spans="3:3" x14ac:dyDescent="0.25">
      <c r="C151" s="10"/>
    </row>
    <row r="152" spans="3:3" x14ac:dyDescent="0.25">
      <c r="C152" s="10"/>
    </row>
    <row r="153" spans="3:3" x14ac:dyDescent="0.25">
      <c r="C153" s="10"/>
    </row>
    <row r="154" spans="3:3" x14ac:dyDescent="0.25">
      <c r="C154" s="10"/>
    </row>
    <row r="155" spans="3:3" x14ac:dyDescent="0.25">
      <c r="C155" s="10"/>
    </row>
    <row r="156" spans="3:3" x14ac:dyDescent="0.25">
      <c r="C156" s="10"/>
    </row>
  </sheetData>
  <mergeCells count="45">
    <mergeCell ref="M67:M85"/>
    <mergeCell ref="N67:P67"/>
    <mergeCell ref="Q67:R67"/>
    <mergeCell ref="S67:T67"/>
    <mergeCell ref="U67:V67"/>
    <mergeCell ref="O68:P68"/>
    <mergeCell ref="Q68:R68"/>
    <mergeCell ref="S68:T68"/>
    <mergeCell ref="U68:V68"/>
    <mergeCell ref="A67:A85"/>
    <mergeCell ref="B67:D67"/>
    <mergeCell ref="E67:F67"/>
    <mergeCell ref="C68:D68"/>
    <mergeCell ref="E68:F68"/>
    <mergeCell ref="A25:A43"/>
    <mergeCell ref="B25:D25"/>
    <mergeCell ref="E25:F25"/>
    <mergeCell ref="C26:D26"/>
    <mergeCell ref="E26:F26"/>
    <mergeCell ref="A46:A64"/>
    <mergeCell ref="B46:D46"/>
    <mergeCell ref="E46:F46"/>
    <mergeCell ref="C47:D47"/>
    <mergeCell ref="E47:F47"/>
    <mergeCell ref="B4:D4"/>
    <mergeCell ref="A4:A22"/>
    <mergeCell ref="C5:D5"/>
    <mergeCell ref="E4:F4"/>
    <mergeCell ref="E5:F5"/>
    <mergeCell ref="G67:H67"/>
    <mergeCell ref="G68:H68"/>
    <mergeCell ref="I4:J4"/>
    <mergeCell ref="I5:J5"/>
    <mergeCell ref="I46:J46"/>
    <mergeCell ref="I25:J25"/>
    <mergeCell ref="I26:J26"/>
    <mergeCell ref="I67:J67"/>
    <mergeCell ref="I68:J68"/>
    <mergeCell ref="I47:J47"/>
    <mergeCell ref="G4:H4"/>
    <mergeCell ref="G5:H5"/>
    <mergeCell ref="G46:H46"/>
    <mergeCell ref="G47:H47"/>
    <mergeCell ref="G25:H25"/>
    <mergeCell ref="G26:H26"/>
  </mergeCells>
  <phoneticPr fontId="2" type="noConversion"/>
  <pageMargins left="0.75" right="0.75" top="1" bottom="1" header="0.5" footer="0.5"/>
  <pageSetup paperSize="9" orientation="landscape" r:id="rId1"/>
  <headerFooter alignWithMargins="0">
    <oddHeader>&amp;L&amp;G&amp;REffekttabell Modul Compact Hygien (MCH)</oddHeader>
    <oddFooter>&amp;LSenast uppdaterad: 2012-10-04
För att upprätthålla en ständig produktutveckling förbehåller Epecon sig rätten att ändra tekniska specifikationer utan föregående meddelande. Epecon reserverar sig för eventuella feltryck.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MINI</vt:lpstr>
      <vt:lpstr>Blad1</vt:lpstr>
      <vt:lpstr>MINI!Utskriftsområde</vt:lpstr>
      <vt:lpstr>MINI!Utskriftstitler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Per Gunnar</cp:lastModifiedBy>
  <cp:lastPrinted>2016-03-03T08:12:18Z</cp:lastPrinted>
  <dcterms:created xsi:type="dcterms:W3CDTF">2012-06-12T06:29:52Z</dcterms:created>
  <dcterms:modified xsi:type="dcterms:W3CDTF">2016-03-03T08:13:36Z</dcterms:modified>
</cp:coreProperties>
</file>