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s.Heggebo\Downloads\"/>
    </mc:Choice>
  </mc:AlternateContent>
  <xr:revisionPtr revIDLastSave="0" documentId="8_{C1CFA275-73CC-469B-A746-CA6F32F2FC7A}" xr6:coauthVersionLast="47" xr6:coauthVersionMax="47" xr10:uidLastSave="{00000000-0000-0000-0000-000000000000}"/>
  <workbookProtection workbookPassword="D672" lockStructure="1"/>
  <bookViews>
    <workbookView xWindow="-38520" yWindow="-120" windowWidth="38640" windowHeight="21120" xr2:uid="{00000000-000D-0000-FFFF-FFFF00000000}"/>
  </bookViews>
  <sheets>
    <sheet name="Under" sheetId="2" r:id="rId1"/>
    <sheet name="Blad1" sheetId="1" state="hidden" r:id="rId2"/>
  </sheets>
  <definedNames>
    <definedName name="_xlnm.Print_Area" localSheetId="0">Under!$B$1:$N$145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0" i="2" l="1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H109" i="2"/>
  <c r="G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09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H77" i="2"/>
  <c r="G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77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H45" i="2"/>
  <c r="G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45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13" i="2"/>
  <c r="H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13" i="2"/>
  <c r="D37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13" i="2"/>
  <c r="A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Mattias</author>
  </authors>
  <commentList>
    <comment ref="I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Ventil Compact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Ventil Compact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6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Ventil Compact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9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Ventil Compact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<sst xmlns="http://schemas.openxmlformats.org/spreadsheetml/2006/main" count="182" uniqueCount="29">
  <si>
    <t>75/65/20</t>
  </si>
  <si>
    <t>Längd</t>
  </si>
  <si>
    <t>(mm)</t>
  </si>
  <si>
    <r>
      <t xml:space="preserve">Avgiven effekt (W) vid </t>
    </r>
    <r>
      <rPr>
        <sz val="10"/>
        <rFont val="Times New Roman"/>
        <family val="1"/>
      </rPr>
      <t>Δ</t>
    </r>
    <r>
      <rPr>
        <sz val="10"/>
        <rFont val="Arial"/>
        <family val="2"/>
      </rPr>
      <t>T:</t>
    </r>
  </si>
  <si>
    <t xml:space="preserve"> </t>
  </si>
  <si>
    <t>Tilloppstemp.</t>
  </si>
  <si>
    <t>Returtemp.</t>
  </si>
  <si>
    <t>Rumstemp.</t>
  </si>
  <si>
    <t>Längd (mm)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</si>
  <si>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</si>
  <si>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</si>
  <si>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n-faktor</t>
  </si>
  <si>
    <t>Effekt (W)</t>
  </si>
  <si>
    <t xml:space="preserve">                        Höjd 90mm</t>
  </si>
  <si>
    <t xml:space="preserve">                          Höjd 110mm</t>
  </si>
  <si>
    <t>H110</t>
  </si>
  <si>
    <t>H90</t>
  </si>
  <si>
    <t xml:space="preserve">                        Höjd 140mm</t>
  </si>
  <si>
    <t>H140</t>
  </si>
  <si>
    <t xml:space="preserve">                        Höjd 190mm</t>
  </si>
  <si>
    <t>Bredd</t>
  </si>
  <si>
    <t>H190</t>
  </si>
  <si>
    <t>-</t>
  </si>
  <si>
    <t>Höjd 90</t>
  </si>
  <si>
    <t>Höjd 110</t>
  </si>
  <si>
    <t>Höjd 140</t>
  </si>
  <si>
    <t>Höjd 190</t>
  </si>
  <si>
    <t>UNDER</t>
  </si>
  <si>
    <t>Version: 2021-11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</si>
</sst>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84">
    <xf numFmtId="0" fontId="0" fillId="0" borderId="0" xfId="0"/>
    <xf numFmtId="0" fontId="0" fillId="0" borderId="3" xfId="0" applyBorder="1"/>
    <xf numFmtId="1" fontId="0" fillId="0" borderId="4" xfId="0" applyNumberFormat="1" applyBorder="1"/>
    <xf numFmtId="1" fontId="0" fillId="0" borderId="0" xfId="0" applyNumberFormat="1"/>
    <xf numFmtId="0" fontId="0" fillId="0" borderId="7" xfId="0" applyBorder="1"/>
    <xf numFmtId="1" fontId="0" fillId="0" borderId="9" xfId="0" applyNumberFormat="1" applyBorder="1"/>
    <xf numFmtId="0" fontId="5" fillId="0" borderId="2" xfId="0" applyFont="1" applyBorder="1" applyAlignment="1">
      <alignment horizontal="center"/>
    </xf>
    <xf numFmtId="0" fontId="8" fillId="0" borderId="0" xfId="0" applyFont="1"/>
    <xf numFmtId="0" fontId="2" fillId="0" borderId="0" xfId="0" applyFont="1"/>
    <xf numFmtId="0" fontId="5" fillId="0" borderId="13" xfId="0" applyFont="1" applyBorder="1" applyAlignment="1">
      <alignment vertical="center"/>
    </xf>
    <xf numFmtId="0" fontId="7" fillId="3" borderId="14" xfId="0" applyFont="1" applyFill="1" applyBorder="1" applyAlignment="1" applyProtection="1">
      <alignment horizontal="left" vertical="center"/>
      <protection locked="0"/>
    </xf>
    <xf numFmtId="1" fontId="5" fillId="0" borderId="13" xfId="0" applyNumberFormat="1" applyFont="1" applyBorder="1" applyAlignment="1">
      <alignment vertical="center"/>
    </xf>
    <xf numFmtId="0" fontId="0" fillId="4" borderId="2" xfId="0" applyFill="1" applyBorder="1"/>
    <xf numFmtId="0" fontId="0" fillId="0" borderId="15" xfId="0" applyBorder="1"/>
    <xf numFmtId="0" fontId="10" fillId="0" borderId="0" xfId="1" applyFont="1"/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/>
    <xf numFmtId="0" fontId="0" fillId="2" borderId="10" xfId="0" applyFill="1" applyBorder="1"/>
    <xf numFmtId="1" fontId="0" fillId="0" borderId="20" xfId="0" applyNumberFormat="1" applyBorder="1"/>
    <xf numFmtId="1" fontId="0" fillId="0" borderId="19" xfId="0" applyNumberFormat="1" applyBorder="1"/>
    <xf numFmtId="1" fontId="0" fillId="0" borderId="10" xfId="0" applyNumberFormat="1" applyBorder="1"/>
    <xf numFmtId="1" fontId="0" fillId="5" borderId="10" xfId="0" applyNumberFormat="1" applyFill="1" applyBorder="1"/>
    <xf numFmtId="164" fontId="0" fillId="5" borderId="4" xfId="0" applyNumberFormat="1" applyFill="1" applyBorder="1"/>
    <xf numFmtId="164" fontId="0" fillId="5" borderId="20" xfId="0" applyNumberFormat="1" applyFill="1" applyBorder="1"/>
    <xf numFmtId="1" fontId="5" fillId="0" borderId="0" xfId="0" applyNumberFormat="1" applyFont="1"/>
    <xf numFmtId="0" fontId="5" fillId="0" borderId="0" xfId="0" applyFont="1"/>
    <xf numFmtId="0" fontId="0" fillId="4" borderId="10" xfId="0" applyFill="1" applyBorder="1"/>
    <xf numFmtId="3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0" fontId="0" fillId="4" borderId="24" xfId="0" applyFill="1" applyBorder="1"/>
    <xf numFmtId="0" fontId="0" fillId="0" borderId="25" xfId="0" applyBorder="1"/>
    <xf numFmtId="0" fontId="1" fillId="0" borderId="25" xfId="0" applyFont="1" applyBorder="1"/>
    <xf numFmtId="0" fontId="1" fillId="0" borderId="0" xfId="0" applyFont="1"/>
    <xf numFmtId="3" fontId="1" fillId="0" borderId="0" xfId="0" applyNumberFormat="1" applyFont="1" applyProtection="1">
      <protection hidden="1"/>
    </xf>
    <xf numFmtId="165" fontId="1" fillId="0" borderId="0" xfId="0" applyNumberFormat="1" applyFont="1" applyProtection="1">
      <protection hidden="1"/>
    </xf>
    <xf numFmtId="0" fontId="1" fillId="0" borderId="26" xfId="0" applyFont="1" applyBorder="1"/>
    <xf numFmtId="3" fontId="0" fillId="0" borderId="24" xfId="0" applyNumberFormat="1" applyBorder="1" applyProtection="1">
      <protection hidden="1"/>
    </xf>
    <xf numFmtId="1" fontId="0" fillId="0" borderId="24" xfId="0" applyNumberFormat="1" applyBorder="1" applyProtection="1">
      <protection hidden="1"/>
    </xf>
    <xf numFmtId="0" fontId="5" fillId="4" borderId="28" xfId="0" applyFont="1" applyFill="1" applyBorder="1" applyAlignment="1">
      <alignment horizontal="center"/>
    </xf>
    <xf numFmtId="1" fontId="5" fillId="4" borderId="27" xfId="0" applyNumberFormat="1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1" fontId="0" fillId="0" borderId="0" xfId="0" applyNumberFormat="1" applyProtection="1">
      <protection hidden="1"/>
    </xf>
    <xf numFmtId="0" fontId="0" fillId="4" borderId="8" xfId="0" applyFill="1" applyBorder="1"/>
    <xf numFmtId="1" fontId="0" fillId="0" borderId="8" xfId="0" applyNumberFormat="1" applyBorder="1"/>
    <xf numFmtId="0" fontId="5" fillId="4" borderId="2" xfId="0" applyFont="1" applyFill="1" applyBorder="1"/>
    <xf numFmtId="0" fontId="7" fillId="0" borderId="0" xfId="0" applyFont="1"/>
    <xf numFmtId="1" fontId="0" fillId="0" borderId="35" xfId="0" applyNumberFormat="1" applyBorder="1"/>
    <xf numFmtId="1" fontId="0" fillId="0" borderId="3" xfId="0" applyNumberFormat="1" applyBorder="1"/>
    <xf numFmtId="1" fontId="0" fillId="0" borderId="34" xfId="0" applyNumberFormat="1" applyBorder="1"/>
    <xf numFmtId="1" fontId="5" fillId="0" borderId="32" xfId="0" applyNumberFormat="1" applyFont="1" applyBorder="1"/>
    <xf numFmtId="3" fontId="0" fillId="0" borderId="24" xfId="0" applyNumberFormat="1" applyBorder="1" applyAlignment="1" applyProtection="1">
      <alignment horizontal="center"/>
      <protection hidden="1"/>
    </xf>
    <xf numFmtId="0" fontId="0" fillId="0" borderId="32" xfId="0" applyBorder="1"/>
    <xf numFmtId="0" fontId="5" fillId="0" borderId="12" xfId="0" applyFont="1" applyBorder="1" applyAlignment="1">
      <alignment horizontal="center"/>
    </xf>
    <xf numFmtId="1" fontId="0" fillId="0" borderId="32" xfId="0" applyNumberFormat="1" applyBorder="1"/>
    <xf numFmtId="0" fontId="7" fillId="0" borderId="0" xfId="0" applyFont="1" applyAlignment="1">
      <alignment horizontal="left"/>
    </xf>
    <xf numFmtId="0" fontId="9" fillId="4" borderId="21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0" fillId="0" borderId="23" xfId="0" applyBorder="1"/>
    <xf numFmtId="1" fontId="5" fillId="4" borderId="6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33" xfId="0" applyBorder="1"/>
    <xf numFmtId="0" fontId="5" fillId="4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1" fontId="5" fillId="4" borderId="21" xfId="0" applyNumberFormat="1" applyFont="1" applyFill="1" applyBorder="1" applyAlignment="1">
      <alignment horizontal="center"/>
    </xf>
    <xf numFmtId="0" fontId="0" fillId="0" borderId="22" xfId="0" applyBorder="1"/>
    <xf numFmtId="0" fontId="3" fillId="0" borderId="37" xfId="0" applyFont="1" applyBorder="1" applyAlignment="1">
      <alignment horizontal="center" textRotation="90"/>
    </xf>
    <xf numFmtId="0" fontId="3" fillId="0" borderId="34" xfId="0" applyFont="1" applyBorder="1" applyAlignment="1">
      <alignment horizontal="center" textRotation="90"/>
    </xf>
    <xf numFmtId="0" fontId="3" fillId="0" borderId="36" xfId="0" applyFont="1" applyBorder="1" applyAlignment="1">
      <alignment horizontal="center" textRotation="90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0" xfId="0" applyFont="1" applyBorder="1" applyAlignment="1">
      <alignment horizontal="center" textRotation="90"/>
    </xf>
    <xf numFmtId="0" fontId="3" fillId="0" borderId="31" xfId="0" applyFont="1" applyBorder="1" applyAlignment="1">
      <alignment horizontal="center" textRotation="90"/>
    </xf>
    <xf numFmtId="0" fontId="3" fillId="0" borderId="38" xfId="0" applyFont="1" applyBorder="1" applyAlignment="1">
      <alignment horizontal="center" textRotation="90"/>
    </xf>
  </cellXfs>
  <cellStyles count="3">
    <cellStyle name="Normal" xfId="0" builtinId="0"/>
    <cellStyle name="Normal 2" xfId="1" xr:uid="{00000000-0005-0000-0000-000001000000}"/>
    <cellStyle name="Standaard_Products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1</xdr:row>
      <xdr:rowOff>141099</xdr:rowOff>
    </xdr:from>
    <xdr:to>
      <xdr:col>6</xdr:col>
      <xdr:colOff>619124</xdr:colOff>
      <xdr:row>3</xdr:row>
      <xdr:rowOff>37380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303024"/>
          <a:ext cx="1885949" cy="3534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9</xdr:col>
      <xdr:colOff>171450</xdr:colOff>
      <xdr:row>145</xdr:row>
      <xdr:rowOff>38100</xdr:rowOff>
    </xdr:to>
    <xdr:pic>
      <xdr:nvPicPr>
        <xdr:cNvPr id="6" name="Picture 2" descr="Sidfot EPECO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135850"/>
          <a:ext cx="60674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7"/>
  <sheetViews>
    <sheetView showGridLines="0" tabSelected="1" topLeftCell="B1" zoomScaleNormal="100" workbookViewId="0">
      <pane ySplit="5" topLeftCell="A6" activePane="bottomLeft" state="frozen"/>
      <selection activeCell="B1" sqref="B1"/>
      <selection pane="bottomLeft" activeCell="F1" sqref="F1"/>
    </sheetView>
  </sheetViews>
  <sheetFormatPr baseColWidth="10" defaultColWidth="8.7265625" defaultRowHeight="12.5" x14ac:dyDescent="0.25"/>
  <cols>
    <col min="1" max="1" width="5.453125" hidden="1" customWidth="1"/>
    <col min="2" max="2" width="4.453125" customWidth="1"/>
    <col min="3" max="3" width="13.36328125" customWidth="1"/>
    <col min="4" max="8" width="12.6328125" customWidth="1"/>
    <col min="9" max="9" width="11.54296875" customWidth="1"/>
    <col min="10" max="14" width="12.6328125" customWidth="1"/>
  </cols>
  <sheetData>
    <row r="1" spans="1:8" x14ac:dyDescent="0.25">
      <c r="F1" s="33" t="s">
        <v>28</v>
      </c>
      <c r="G1" s="33"/>
    </row>
    <row r="3" spans="1:8" ht="23" x14ac:dyDescent="0.5">
      <c r="C3" s="7" t="s">
        <v>27</v>
      </c>
      <c r="D3" s="7"/>
      <c r="E3" s="7"/>
      <c r="F3" s="7"/>
      <c r="G3" s="7"/>
    </row>
    <row r="4" spans="1:8" ht="13" thickBot="1" x14ac:dyDescent="0.3"/>
    <row r="5" spans="1:8" ht="24" customHeight="1" thickBot="1" x14ac:dyDescent="0.3">
      <c r="A5" s="13">
        <f>((((D5+F5)/2)-H5)/50)^1.28</f>
        <v>1</v>
      </c>
      <c r="C5" s="9" t="s">
        <v>5</v>
      </c>
      <c r="D5" s="10">
        <v>75</v>
      </c>
      <c r="E5" s="11" t="s">
        <v>6</v>
      </c>
      <c r="F5" s="10">
        <v>65</v>
      </c>
      <c r="G5" s="11" t="s">
        <v>7</v>
      </c>
      <c r="H5" s="10">
        <v>20</v>
      </c>
    </row>
    <row r="6" spans="1:8" ht="15.5" x14ac:dyDescent="0.35">
      <c r="C6" s="8"/>
      <c r="D6" s="8"/>
      <c r="E6" s="3"/>
      <c r="F6" s="58"/>
      <c r="G6" s="58"/>
      <c r="H6" s="3"/>
    </row>
    <row r="7" spans="1:8" ht="15.5" x14ac:dyDescent="0.35">
      <c r="C7" s="49"/>
      <c r="D7" s="8"/>
      <c r="E7" s="3"/>
      <c r="F7" s="58"/>
      <c r="G7" s="58"/>
      <c r="H7" s="3"/>
    </row>
    <row r="8" spans="1:8" x14ac:dyDescent="0.25">
      <c r="E8" s="3"/>
      <c r="F8" s="3"/>
      <c r="G8" s="3"/>
      <c r="H8" s="3"/>
    </row>
    <row r="9" spans="1:8" ht="20" x14ac:dyDescent="0.4">
      <c r="C9" s="59" t="s">
        <v>23</v>
      </c>
      <c r="D9" s="60"/>
      <c r="E9" s="60"/>
      <c r="F9" s="60"/>
      <c r="G9" s="60"/>
      <c r="H9" s="61"/>
    </row>
    <row r="10" spans="1:8" ht="13" x14ac:dyDescent="0.3">
      <c r="C10" s="12"/>
      <c r="D10" s="62" t="s">
        <v>12</v>
      </c>
      <c r="E10" s="63"/>
      <c r="F10" s="63"/>
      <c r="G10" s="63"/>
      <c r="H10" s="64"/>
    </row>
    <row r="11" spans="1:8" ht="13" x14ac:dyDescent="0.3">
      <c r="C11" s="12"/>
      <c r="D11" s="65" t="s">
        <v>20</v>
      </c>
      <c r="E11" s="66"/>
      <c r="F11" s="66"/>
      <c r="G11" s="66"/>
      <c r="H11" s="67"/>
    </row>
    <row r="12" spans="1:8" ht="13" x14ac:dyDescent="0.3">
      <c r="C12" s="48" t="s">
        <v>8</v>
      </c>
      <c r="D12" s="39">
        <v>140</v>
      </c>
      <c r="E12" s="40">
        <v>180</v>
      </c>
      <c r="F12" s="40">
        <v>260</v>
      </c>
      <c r="G12" s="40">
        <v>340</v>
      </c>
      <c r="H12" s="41">
        <v>420</v>
      </c>
    </row>
    <row r="13" spans="1:8" ht="13" x14ac:dyDescent="0.3">
      <c r="C13" s="6">
        <v>700</v>
      </c>
      <c r="D13" s="37">
        <f>Blad1!C7*(((Under!$D$5-Under!$F$5)/(LN((Under!$D$5-Under!$H$5)/(Under!$F$5-Under!$H$5))))/49.8329)^Blad1!$D$10</f>
        <v>75.999972052847127</v>
      </c>
      <c r="E13" s="37">
        <f>Blad1!E7*(((Under!$D$5-Under!$F$5)/(LN((Under!$D$5-Under!$H$5)/(Under!$F$5-Under!$H$5))))/49.8329)^Blad1!$F$10</f>
        <v>89.999966904687383</v>
      </c>
      <c r="F13" s="37">
        <f>Blad1!G7*(((Under!$D$5-Under!$F$5)/(LN((Under!$D$5-Under!$H$5)/(Under!$F$5-Under!$H$5))))/49.8329)^Blad1!$H$10</f>
        <v>118.99995624064222</v>
      </c>
      <c r="G13" s="37">
        <f>Blad1!J7*(((Under!$D$5-Under!$F$5)/(LN((Under!$D$5-Under!$H$5)/(Under!$F$5-Under!$H$5))))/49.8329)^Blad1!$K$10</f>
        <v>153.99994337024287</v>
      </c>
      <c r="H13" s="38">
        <f>Blad1!L7*(((Under!$D$5-Under!$F$5)/(LN((Under!$D$5-Under!$H$5)/(Under!$F$5-Under!$H$5))))/49.8329)^Blad1!$M$10</f>
        <v>221.99991836489556</v>
      </c>
    </row>
    <row r="14" spans="1:8" ht="13" x14ac:dyDescent="0.3">
      <c r="C14" s="6">
        <v>800</v>
      </c>
      <c r="D14" s="37">
        <f>Blad1!C8*(((Under!$D$5-Under!$F$5)/(LN((Under!$D$5-Under!$H$5)/(Under!$F$5-Under!$H$5))))/49.8329)^Blad1!$D$10</f>
        <v>94.999965066058905</v>
      </c>
      <c r="E14" s="37">
        <f>Blad1!E8*(((Under!$D$5-Under!$F$5)/(LN((Under!$D$5-Under!$H$5)/(Under!$F$5-Under!$H$5))))/49.8329)^Blad1!$F$10</f>
        <v>112.99995844699639</v>
      </c>
      <c r="F14" s="37">
        <f>Blad1!G8*(((Under!$D$5-Under!$F$5)/(LN((Under!$D$5-Under!$H$5)/(Under!$F$5-Under!$H$5))))/49.8329)^Blad1!$H$10</f>
        <v>147.99994557659704</v>
      </c>
      <c r="G14" s="37">
        <f>Blad1!J8*(((Under!$D$5-Under!$F$5)/(LN((Under!$D$5-Under!$H$5)/(Under!$F$5-Under!$H$5))))/49.8329)^Blad1!$K$10</f>
        <v>192.99992902894073</v>
      </c>
      <c r="H14" s="38">
        <f>Blad1!L8*(((Under!$D$5-Under!$F$5)/(LN((Under!$D$5-Under!$H$5)/(Under!$F$5-Under!$H$5))))/49.8329)^Blad1!$M$10</f>
        <v>277.99989777225659</v>
      </c>
    </row>
    <row r="15" spans="1:8" ht="13" x14ac:dyDescent="0.3">
      <c r="C15" s="6">
        <v>900</v>
      </c>
      <c r="D15" s="37">
        <f>Blad1!C9*(((Under!$D$5-Under!$F$5)/(LN((Under!$D$5-Under!$H$5)/(Under!$F$5-Under!$H$5))))/49.8329)^Blad1!$D$10</f>
        <v>113.9999580792707</v>
      </c>
      <c r="E15" s="37">
        <f>Blad1!E9*(((Under!$D$5-Under!$F$5)/(LN((Under!$D$5-Under!$H$5)/(Under!$F$5-Under!$H$5))))/49.8329)^Blad1!$F$10</f>
        <v>134.99995035703108</v>
      </c>
      <c r="F15" s="37">
        <f>Blad1!G9*(((Under!$D$5-Under!$F$5)/(LN((Under!$D$5-Under!$H$5)/(Under!$F$5-Under!$H$5))))/49.8329)^Blad1!$H$10</f>
        <v>177.99993454482617</v>
      </c>
      <c r="G15" s="37">
        <f>Blad1!J9*(((Under!$D$5-Under!$F$5)/(LN((Under!$D$5-Under!$H$5)/(Under!$F$5-Under!$H$5))))/49.8329)^Blad1!$K$10</f>
        <v>230.99991505536431</v>
      </c>
      <c r="H15" s="38">
        <f>Blad1!L9*(((Under!$D$5-Under!$F$5)/(LN((Under!$D$5-Under!$H$5)/(Under!$F$5-Under!$H$5))))/49.8329)^Blad1!$M$10</f>
        <v>332.99987754734332</v>
      </c>
    </row>
    <row r="16" spans="1:8" ht="13" x14ac:dyDescent="0.3">
      <c r="C16" s="6">
        <v>1000</v>
      </c>
      <c r="D16" s="37">
        <f>Blad1!C10*(((Under!$D$5-Under!$F$5)/(LN((Under!$D$5-Under!$H$5)/(Under!$F$5-Under!$H$5))))/49.8329)^Blad1!$D$10</f>
        <v>132.99995109248246</v>
      </c>
      <c r="E16" s="37">
        <f>Blad1!E10*(((Under!$D$5-Under!$F$5)/(LN((Under!$D$5-Under!$H$5)/(Under!$F$5-Under!$H$5))))/49.8329)^Blad1!$F$10</f>
        <v>157.99994189934009</v>
      </c>
      <c r="F16" s="37">
        <f>Blad1!G10*(((Under!$D$5-Under!$F$5)/(LN((Under!$D$5-Under!$H$5)/(Under!$F$5-Under!$H$5))))/49.8329)^Blad1!$H$10</f>
        <v>206.99992388078098</v>
      </c>
      <c r="G16" s="37">
        <f>Blad1!J10*(((Under!$D$5-Under!$F$5)/(LN((Under!$D$5-Under!$H$5)/(Under!$F$5-Under!$H$5))))/49.8329)^Blad1!$K$10</f>
        <v>268.99990108178787</v>
      </c>
      <c r="H16" s="38">
        <f>Blad1!L10*(((Under!$D$5-Under!$F$5)/(LN((Under!$D$5-Under!$H$5)/(Under!$F$5-Under!$H$5))))/49.8329)^Blad1!$M$10</f>
        <v>387.9998573224301</v>
      </c>
    </row>
    <row r="17" spans="3:8" ht="13" x14ac:dyDescent="0.3">
      <c r="C17" s="6">
        <v>1100</v>
      </c>
      <c r="D17" s="37">
        <f>Blad1!C11*(((Under!$D$5-Under!$F$5)/(LN((Under!$D$5-Under!$H$5)/(Under!$F$5-Under!$H$5))))/49.8329)^Blad1!$D$10</f>
        <v>151.99994410569425</v>
      </c>
      <c r="E17" s="37">
        <f>Blad1!E11*(((Under!$D$5-Under!$F$5)/(LN((Under!$D$5-Under!$H$5)/(Under!$F$5-Under!$H$5))))/49.8329)^Blad1!$F$10</f>
        <v>179.99993380937477</v>
      </c>
      <c r="F17" s="37">
        <f>Blad1!G11*(((Under!$D$5-Under!$F$5)/(LN((Under!$D$5-Under!$H$5)/(Under!$F$5-Under!$H$5))))/49.8329)^Blad1!$H$10</f>
        <v>236.99991284901012</v>
      </c>
      <c r="G17" s="37">
        <f>Blad1!J11*(((Under!$D$5-Under!$F$5)/(LN((Under!$D$5-Under!$H$5)/(Under!$F$5-Under!$H$5))))/49.8329)^Blad1!$K$10</f>
        <v>306.99988710821145</v>
      </c>
      <c r="H17" s="38">
        <f>Blad1!L11*(((Under!$D$5-Under!$F$5)/(LN((Under!$D$5-Under!$H$5)/(Under!$F$5-Under!$H$5))))/49.8329)^Blad1!$M$10</f>
        <v>444.99983636206542</v>
      </c>
    </row>
    <row r="18" spans="3:8" ht="13" x14ac:dyDescent="0.3">
      <c r="C18" s="6">
        <v>1200</v>
      </c>
      <c r="D18" s="37">
        <f>Blad1!C12*(((Under!$D$5-Under!$F$5)/(LN((Under!$D$5-Under!$H$5)/(Under!$F$5-Under!$H$5))))/49.8329)^Blad1!$D$10</f>
        <v>171.99993675118034</v>
      </c>
      <c r="E18" s="37">
        <f>Blad1!E12*(((Under!$D$5-Under!$F$5)/(LN((Under!$D$5-Under!$H$5)/(Under!$F$5-Under!$H$5))))/49.8329)^Blad1!$F$10</f>
        <v>202.99992535168377</v>
      </c>
      <c r="F18" s="37">
        <f>Blad1!G12*(((Under!$D$5-Under!$F$5)/(LN((Under!$D$5-Under!$H$5)/(Under!$F$5-Under!$H$5))))/49.8329)^Blad1!$H$10</f>
        <v>266.99990181723928</v>
      </c>
      <c r="G18" s="37">
        <f>Blad1!J12*(((Under!$D$5-Under!$F$5)/(LN((Under!$D$5-Under!$H$5)/(Under!$F$5-Under!$H$5))))/49.8329)^Blad1!$K$10</f>
        <v>345.99987276690928</v>
      </c>
      <c r="H18" s="38">
        <f>Blad1!L12*(((Under!$D$5-Under!$F$5)/(LN((Under!$D$5-Under!$H$5)/(Under!$F$5-Under!$H$5))))/49.8329)^Blad1!$M$10</f>
        <v>499.99981613715215</v>
      </c>
    </row>
    <row r="19" spans="3:8" ht="13" x14ac:dyDescent="0.3">
      <c r="C19" s="6">
        <v>1300</v>
      </c>
      <c r="D19" s="37">
        <f>Blad1!C13*(((Under!$D$5-Under!$F$5)/(LN((Under!$D$5-Under!$H$5)/(Under!$F$5-Under!$H$5))))/49.8329)^Blad1!$D$10</f>
        <v>189.99993013211781</v>
      </c>
      <c r="E19" s="37">
        <f>Blad1!E13*(((Under!$D$5-Under!$F$5)/(LN((Under!$D$5-Under!$H$5)/(Under!$F$5-Under!$H$5))))/49.8329)^Blad1!$F$10</f>
        <v>224.99991726171848</v>
      </c>
      <c r="F19" s="37">
        <f>Blad1!G13*(((Under!$D$5-Under!$F$5)/(LN((Under!$D$5-Under!$H$5)/(Under!$F$5-Under!$H$5))))/49.8329)^Blad1!$H$10</f>
        <v>295.99989115319408</v>
      </c>
      <c r="G19" s="37">
        <f>Blad1!J13*(((Under!$D$5-Under!$F$5)/(LN((Under!$D$5-Under!$H$5)/(Under!$F$5-Under!$H$5))))/49.8329)^Blad1!$K$10</f>
        <v>384.99985842560716</v>
      </c>
      <c r="H19" s="38">
        <f>Blad1!L13*(((Under!$D$5-Under!$F$5)/(LN((Under!$D$5-Under!$H$5)/(Under!$F$5-Under!$H$5))))/49.8329)^Blad1!$M$10</f>
        <v>554.99979591223894</v>
      </c>
    </row>
    <row r="20" spans="3:8" ht="13" x14ac:dyDescent="0.3">
      <c r="C20" s="6">
        <v>1500</v>
      </c>
      <c r="D20" s="37">
        <f>Blad1!C14*(((Under!$D$5-Under!$F$5)/(LN((Under!$D$5-Under!$H$5)/(Under!$F$5-Under!$H$5))))/49.8329)^Blad1!$D$10</f>
        <v>228.99991579081569</v>
      </c>
      <c r="E20" s="37">
        <f>Blad1!E14*(((Under!$D$5-Under!$F$5)/(LN((Under!$D$5-Under!$H$5)/(Under!$F$5-Under!$H$5))))/49.8329)^Blad1!$F$10</f>
        <v>270.99990034633646</v>
      </c>
      <c r="F20" s="37">
        <f>Blad1!G14*(((Under!$D$5-Under!$F$5)/(LN((Under!$D$5-Under!$H$5)/(Under!$F$5-Under!$H$5))))/49.8329)^Blad1!$H$10</f>
        <v>355.99986908965235</v>
      </c>
      <c r="G20" s="37">
        <f>Blad1!J14*(((Under!$D$5-Under!$F$5)/(LN((Under!$D$5-Under!$H$5)/(Under!$F$5-Under!$H$5))))/49.8329)^Blad1!$K$10</f>
        <v>461.99983011072862</v>
      </c>
      <c r="H20" s="38">
        <f>Blad1!L14*(((Under!$D$5-Under!$F$5)/(LN((Under!$D$5-Under!$H$5)/(Under!$F$5-Under!$H$5))))/49.8329)^Blad1!$M$10</f>
        <v>665.99975509468663</v>
      </c>
    </row>
    <row r="21" spans="3:8" ht="13" x14ac:dyDescent="0.3">
      <c r="C21" s="6">
        <v>1700</v>
      </c>
      <c r="D21" s="37">
        <f>Blad1!C15*(((Under!$D$5-Under!$F$5)/(LN((Under!$D$5-Under!$H$5)/(Under!$F$5-Under!$H$5))))/49.8329)^Blad1!$D$10</f>
        <v>266.99990181723928</v>
      </c>
      <c r="E21" s="37">
        <f>Blad1!E15*(((Under!$D$5-Under!$F$5)/(LN((Under!$D$5-Under!$H$5)/(Under!$F$5-Under!$H$5))))/49.8329)^Blad1!$F$10</f>
        <v>315.99988379868017</v>
      </c>
      <c r="F21" s="37">
        <f>Blad1!G15*(((Under!$D$5-Under!$F$5)/(LN((Under!$D$5-Under!$H$5)/(Under!$F$5-Under!$H$5))))/49.8329)^Blad1!$H$10</f>
        <v>414.99984739383632</v>
      </c>
      <c r="G21" s="37">
        <f>Blad1!J15*(((Under!$D$5-Under!$F$5)/(LN((Under!$D$5-Under!$H$5)/(Under!$F$5-Under!$H$5))))/49.8329)^Blad1!$K$10</f>
        <v>537.99980216357574</v>
      </c>
      <c r="H21" s="38">
        <f>Blad1!L15*(((Under!$D$5-Under!$F$5)/(LN((Under!$D$5-Under!$H$5)/(Under!$F$5-Under!$H$5))))/49.8329)^Blad1!$M$10</f>
        <v>777.9997139094088</v>
      </c>
    </row>
    <row r="22" spans="3:8" ht="13" x14ac:dyDescent="0.3">
      <c r="C22" s="6">
        <v>1900</v>
      </c>
      <c r="D22" s="37">
        <f>Blad1!C16*(((Under!$D$5-Under!$F$5)/(LN((Under!$D$5-Under!$H$5)/(Under!$F$5-Under!$H$5))))/49.8329)^Blad1!$D$10</f>
        <v>303.99988821138851</v>
      </c>
      <c r="E22" s="37">
        <f>Blad1!E16*(((Under!$D$5-Under!$F$5)/(LN((Under!$D$5-Under!$H$5)/(Under!$F$5-Under!$H$5))))/49.8329)^Blad1!$F$10</f>
        <v>359.99986761874953</v>
      </c>
      <c r="F22" s="37">
        <f>Blad1!G16*(((Under!$D$5-Under!$F$5)/(LN((Under!$D$5-Under!$H$5)/(Under!$F$5-Under!$H$5))))/49.8329)^Blad1!$H$10</f>
        <v>473.99982569802023</v>
      </c>
      <c r="G22" s="37">
        <f>Blad1!J16*(((Under!$D$5-Under!$F$5)/(LN((Under!$D$5-Under!$H$5)/(Under!$F$5-Under!$H$5))))/49.8329)^Blad1!$K$10</f>
        <v>614.99977384869715</v>
      </c>
      <c r="H22" s="38">
        <f>Blad1!L16*(((Under!$D$5-Under!$F$5)/(LN((Under!$D$5-Under!$H$5)/(Under!$F$5-Under!$H$5))))/49.8329)^Blad1!$M$10</f>
        <v>887.99967345958225</v>
      </c>
    </row>
    <row r="23" spans="3:8" ht="13" x14ac:dyDescent="0.3">
      <c r="C23" s="6">
        <v>2100</v>
      </c>
      <c r="D23" s="37">
        <f>Blad1!C17*(((Under!$D$5-Under!$F$5)/(LN((Under!$D$5-Under!$H$5)/(Under!$F$5-Under!$H$5))))/49.8329)^Blad1!$D$10</f>
        <v>341.99987423781209</v>
      </c>
      <c r="E23" s="37">
        <f>Blad1!E17*(((Under!$D$5-Under!$F$5)/(LN((Under!$D$5-Under!$H$5)/(Under!$F$5-Under!$H$5))))/49.8329)^Blad1!$F$10</f>
        <v>405.99985070336754</v>
      </c>
      <c r="F23" s="37">
        <f>Blad1!G17*(((Under!$D$5-Under!$F$5)/(LN((Under!$D$5-Under!$H$5)/(Under!$F$5-Under!$H$5))))/49.8329)^Blad1!$H$10</f>
        <v>533.99980363447855</v>
      </c>
      <c r="G23" s="37">
        <f>Blad1!J17*(((Under!$D$5-Under!$F$5)/(LN((Under!$D$5-Under!$H$5)/(Under!$F$5-Under!$H$5))))/49.8329)^Blad1!$K$10</f>
        <v>691.99974553381855</v>
      </c>
      <c r="H23" s="38">
        <f>Blad1!L17*(((Under!$D$5-Under!$F$5)/(LN((Under!$D$5-Under!$H$5)/(Under!$F$5-Under!$H$5))))/49.8329)^Blad1!$M$10</f>
        <v>999.9996322743043</v>
      </c>
    </row>
    <row r="24" spans="3:8" ht="13" x14ac:dyDescent="0.3">
      <c r="C24" s="6">
        <v>2300</v>
      </c>
      <c r="D24" s="37">
        <f>Blad1!C18*(((Under!$D$5-Under!$F$5)/(LN((Under!$D$5-Under!$H$5)/(Under!$F$5-Under!$H$5))))/49.8329)^Blad1!$D$10</f>
        <v>380.99985989650997</v>
      </c>
      <c r="E24" s="37">
        <f>Blad1!E18*(((Under!$D$5-Under!$F$5)/(LN((Under!$D$5-Under!$H$5)/(Under!$F$5-Under!$H$5))))/49.8329)^Blad1!$F$10</f>
        <v>450.99983415571126</v>
      </c>
      <c r="F24" s="37">
        <f>Blad1!G18*(((Under!$D$5-Under!$F$5)/(LN((Under!$D$5-Under!$H$5)/(Under!$F$5-Under!$H$5))))/49.8329)^Blad1!$H$10</f>
        <v>592.99978193866252</v>
      </c>
      <c r="G24" s="37">
        <f>Blad1!J18*(((Under!$D$5-Under!$F$5)/(LN((Under!$D$5-Under!$H$5)/(Under!$F$5-Under!$H$5))))/49.8329)^Blad1!$K$10</f>
        <v>768.99971721894008</v>
      </c>
      <c r="H24" s="38">
        <f>Blad1!L18*(((Under!$D$5-Under!$F$5)/(LN((Under!$D$5-Under!$H$5)/(Under!$F$5-Under!$H$5))))/49.8329)^Blad1!$M$10</f>
        <v>1110.9995914567521</v>
      </c>
    </row>
    <row r="25" spans="3:8" ht="13" x14ac:dyDescent="0.3">
      <c r="C25" s="6">
        <v>2500</v>
      </c>
      <c r="D25" s="37">
        <f>Blad1!C19*(((Under!$D$5-Under!$F$5)/(LN((Under!$D$5-Under!$H$5)/(Under!$F$5-Under!$H$5))))/49.8329)^Blad1!$D$10</f>
        <v>418.9998459229335</v>
      </c>
      <c r="E25" s="37">
        <f>Blad1!E19*(((Under!$D$5-Under!$F$5)/(LN((Under!$D$5-Under!$H$5)/(Under!$F$5-Under!$H$5))))/49.8329)^Blad1!$F$10</f>
        <v>495.99981760805497</v>
      </c>
      <c r="F25" s="37">
        <f>Blad1!G19*(((Under!$D$5-Under!$F$5)/(LN((Under!$D$5-Under!$H$5)/(Under!$F$5-Under!$H$5))))/49.8329)^Blad1!$H$10</f>
        <v>651.99976024284638</v>
      </c>
      <c r="G25" s="37">
        <f>Blad1!J19*(((Under!$D$5-Under!$F$5)/(LN((Under!$D$5-Under!$H$5)/(Under!$F$5-Under!$H$5))))/49.8329)^Blad1!$K$10</f>
        <v>845.99968890406149</v>
      </c>
      <c r="H25" s="38">
        <f>Blad1!L19*(((Under!$D$5-Under!$F$5)/(LN((Under!$D$5-Under!$H$5)/(Under!$F$5-Under!$H$5))))/49.8329)^Blad1!$M$10</f>
        <v>1220.9995510069257</v>
      </c>
    </row>
    <row r="26" spans="3:8" ht="13" x14ac:dyDescent="0.3">
      <c r="C26" s="6">
        <v>2700</v>
      </c>
      <c r="D26" s="37">
        <f>Blad1!C20*(((Under!$D$5-Under!$F$5)/(LN((Under!$D$5-Under!$H$5)/(Under!$F$5-Under!$H$5))))/49.8329)^Blad1!$D$10</f>
        <v>456.99983194935709</v>
      </c>
      <c r="E26" s="37">
        <f>Blad1!E20*(((Under!$D$5-Under!$F$5)/(LN((Under!$D$5-Under!$H$5)/(Under!$F$5-Under!$H$5))))/49.8329)^Blad1!$F$10</f>
        <v>540.99980106039868</v>
      </c>
      <c r="F26" s="37">
        <f>Blad1!G20*(((Under!$D$5-Under!$F$5)/(LN((Under!$D$5-Under!$H$5)/(Under!$F$5-Under!$H$5))))/49.8329)^Blad1!$H$10</f>
        <v>710.99973854703035</v>
      </c>
      <c r="G26" s="37">
        <f>Blad1!J20*(((Under!$D$5-Under!$F$5)/(LN((Under!$D$5-Under!$H$5)/(Under!$F$5-Under!$H$5))))/49.8329)^Blad1!$K$10</f>
        <v>922.99966058918289</v>
      </c>
      <c r="H26" s="38">
        <f>Blad1!L20*(((Under!$D$5-Under!$F$5)/(LN((Under!$D$5-Under!$H$5)/(Under!$F$5-Under!$H$5))))/49.8329)^Blad1!$M$10</f>
        <v>1332.9995098216477</v>
      </c>
    </row>
    <row r="27" spans="3:8" ht="13" x14ac:dyDescent="0.3">
      <c r="C27" s="6">
        <v>2900</v>
      </c>
      <c r="D27" s="37">
        <f>Blad1!C21*(((Under!$D$5-Under!$F$5)/(LN((Under!$D$5-Under!$H$5)/(Under!$F$5-Under!$H$5))))/49.8329)^Blad1!$D$10</f>
        <v>494.99981797578062</v>
      </c>
      <c r="E27" s="37">
        <f>Blad1!E21*(((Under!$D$5-Under!$F$5)/(LN((Under!$D$5-Under!$H$5)/(Under!$F$5-Under!$H$5))))/49.8329)^Blad1!$F$10</f>
        <v>585.99978451274228</v>
      </c>
      <c r="F27" s="37">
        <f>Blad1!G21*(((Under!$D$5-Under!$F$5)/(LN((Under!$D$5-Under!$H$5)/(Under!$F$5-Under!$H$5))))/49.8329)^Blad1!$H$10</f>
        <v>770.99971648348867</v>
      </c>
      <c r="G27" s="37">
        <f>Blad1!J21*(((Under!$D$5-Under!$F$5)/(LN((Under!$D$5-Under!$H$5)/(Under!$F$5-Under!$H$5))))/49.8329)^Blad1!$K$10</f>
        <v>999.9996322743043</v>
      </c>
      <c r="H27" s="38">
        <f>Blad1!L21*(((Under!$D$5-Under!$F$5)/(LN((Under!$D$5-Under!$H$5)/(Under!$F$5-Under!$H$5))))/49.8329)^Blad1!$M$10</f>
        <v>1443.9994690040955</v>
      </c>
    </row>
    <row r="28" spans="3:8" ht="13" x14ac:dyDescent="0.3">
      <c r="C28" s="6">
        <v>3100</v>
      </c>
      <c r="D28" s="37">
        <f>Blad1!C22*(((Under!$D$5-Under!$F$5)/(LN((Under!$D$5-Under!$H$5)/(Under!$F$5-Under!$H$5))))/49.8329)^Blad1!$D$10</f>
        <v>532.9998040022042</v>
      </c>
      <c r="E28" s="37">
        <f>Blad1!E22*(((Under!$D$5-Under!$F$5)/(LN((Under!$D$5-Under!$H$5)/(Under!$F$5-Under!$H$5))))/49.8329)^Blad1!$F$10</f>
        <v>630.99976796508599</v>
      </c>
      <c r="F28" s="37">
        <f>Blad1!G22*(((Under!$D$5-Under!$F$5)/(LN((Under!$D$5-Under!$H$5)/(Under!$F$5-Under!$H$5))))/49.8329)^Blad1!$H$10</f>
        <v>829.99969478767264</v>
      </c>
      <c r="G28" s="37">
        <f>Blad1!J22*(((Under!$D$5-Under!$F$5)/(LN((Under!$D$5-Under!$H$5)/(Under!$F$5-Under!$H$5))))/49.8329)^Blad1!$K$10</f>
        <v>1075.9996043271515</v>
      </c>
      <c r="H28" s="38">
        <f>Blad1!L22*(((Under!$D$5-Under!$F$5)/(LN((Under!$D$5-Under!$H$5)/(Under!$F$5-Under!$H$5))))/49.8329)^Blad1!$M$10</f>
        <v>1554.9994281865431</v>
      </c>
    </row>
    <row r="29" spans="3:8" ht="13" x14ac:dyDescent="0.3">
      <c r="C29" s="6">
        <v>3300</v>
      </c>
      <c r="D29" s="37">
        <f>Blad1!C23*(((Under!$D$5-Under!$F$5)/(LN((Under!$D$5-Under!$H$5)/(Under!$F$5-Under!$H$5))))/49.8329)^Blad1!$D$10</f>
        <v>570.99979002862779</v>
      </c>
      <c r="E29" s="37">
        <f>Blad1!E23*(((Under!$D$5-Under!$F$5)/(LN((Under!$D$5-Under!$H$5)/(Under!$F$5-Under!$H$5))))/49.8329)^Blad1!$F$10</f>
        <v>675.99975141742971</v>
      </c>
      <c r="F29" s="37">
        <f>Blad1!G23*(((Under!$D$5-Under!$F$5)/(LN((Under!$D$5-Under!$H$5)/(Under!$F$5-Under!$H$5))))/49.8329)^Blad1!$H$10</f>
        <v>888.99967309185649</v>
      </c>
      <c r="G29" s="37">
        <f>Blad1!J23*(((Under!$D$5-Under!$F$5)/(LN((Under!$D$5-Under!$H$5)/(Under!$F$5-Under!$H$5))))/49.8329)^Blad1!$K$10</f>
        <v>1153.9995756445471</v>
      </c>
      <c r="H29" s="38">
        <f>Blad1!L23*(((Under!$D$5-Under!$F$5)/(LN((Under!$D$5-Under!$H$5)/(Under!$F$5-Under!$H$5))))/49.8329)^Blad1!$M$10</f>
        <v>1665.9993873689909</v>
      </c>
    </row>
    <row r="30" spans="3:8" ht="13" x14ac:dyDescent="0.3">
      <c r="C30" s="6">
        <v>3500</v>
      </c>
      <c r="D30" s="37">
        <f>Blad1!C24*(((Under!$D$5-Under!$F$5)/(LN((Under!$D$5-Under!$H$5)/(Under!$F$5-Under!$H$5))))/49.8329)^Blad1!$D$10</f>
        <v>608.99977605505137</v>
      </c>
      <c r="E30" s="37">
        <f>Blad1!E24*(((Under!$D$5-Under!$F$5)/(LN((Under!$D$5-Under!$H$5)/(Under!$F$5-Under!$H$5))))/49.8329)^Blad1!$F$10</f>
        <v>721.99973450204777</v>
      </c>
      <c r="F30" s="37">
        <f>Blad1!G24*(((Under!$D$5-Under!$F$5)/(LN((Under!$D$5-Under!$H$5)/(Under!$F$5-Under!$H$5))))/49.8329)^Blad1!$H$10</f>
        <v>947.99965139604046</v>
      </c>
      <c r="G30" s="37">
        <f>Blad1!J24*(((Under!$D$5-Under!$F$5)/(LN((Under!$D$5-Under!$H$5)/(Under!$F$5-Under!$H$5))))/49.8329)^Blad1!$K$10</f>
        <v>1230.9995473296685</v>
      </c>
      <c r="H30" s="38">
        <f>Blad1!L24*(((Under!$D$5-Under!$F$5)/(LN((Under!$D$5-Under!$H$5)/(Under!$F$5-Under!$H$5))))/49.8329)^Blad1!$M$10</f>
        <v>1776.9993465514387</v>
      </c>
    </row>
    <row r="31" spans="3:8" ht="13" x14ac:dyDescent="0.3">
      <c r="C31" s="6">
        <v>3700</v>
      </c>
      <c r="D31" s="37">
        <f>Blad1!C25*(((Under!$D$5-Under!$F$5)/(LN((Under!$D$5-Under!$H$5)/(Under!$F$5-Under!$H$5))))/49.8329)^Blad1!$D$10</f>
        <v>646.99976208147496</v>
      </c>
      <c r="E31" s="37">
        <f>Blad1!E25*(((Under!$D$5-Under!$F$5)/(LN((Under!$D$5-Under!$H$5)/(Under!$F$5-Under!$H$5))))/49.8329)^Blad1!$F$10</f>
        <v>766.99971795439137</v>
      </c>
      <c r="F31" s="37">
        <f>Blad1!G25*(((Under!$D$5-Under!$F$5)/(LN((Under!$D$5-Under!$H$5)/(Under!$F$5-Under!$H$5))))/49.8329)^Blad1!$H$10</f>
        <v>1007.9996293324988</v>
      </c>
      <c r="G31" s="37">
        <f>Blad1!J25*(((Under!$D$5-Under!$F$5)/(LN((Under!$D$5-Under!$H$5)/(Under!$F$5-Under!$H$5))))/49.8329)^Blad1!$K$10</f>
        <v>1306.9995193825157</v>
      </c>
      <c r="H31" s="38">
        <f>Blad1!L25*(((Under!$D$5-Under!$F$5)/(LN((Under!$D$5-Under!$H$5)/(Under!$F$5-Under!$H$5))))/49.8329)^Blad1!$M$10</f>
        <v>1887.9993057338866</v>
      </c>
    </row>
    <row r="32" spans="3:8" ht="13" x14ac:dyDescent="0.3">
      <c r="C32" s="6">
        <v>3900</v>
      </c>
      <c r="D32" s="37">
        <f>Blad1!C26*(((Under!$D$5-Under!$F$5)/(LN((Under!$D$5-Under!$H$5)/(Under!$F$5-Under!$H$5))))/49.8329)^Blad1!$D$10</f>
        <v>684.99974810789843</v>
      </c>
      <c r="E32" s="37">
        <f>Blad1!E26*(((Under!$D$5-Under!$F$5)/(LN((Under!$D$5-Under!$H$5)/(Under!$F$5-Under!$H$5))))/49.8329)^Blad1!$F$10</f>
        <v>810.99970177446085</v>
      </c>
      <c r="F32" s="37">
        <f>Blad1!G26*(((Under!$D$5-Under!$F$5)/(LN((Under!$D$5-Under!$H$5)/(Under!$F$5-Under!$H$5))))/49.8329)^Blad1!$H$10</f>
        <v>1066.9996076366826</v>
      </c>
      <c r="G32" s="37">
        <f>Blad1!J26*(((Under!$D$5-Under!$F$5)/(LN((Under!$D$5-Under!$H$5)/(Under!$F$5-Under!$H$5))))/49.8329)^Blad1!$K$10</f>
        <v>1384.9994906999116</v>
      </c>
      <c r="H32" s="38">
        <f>Blad1!L26*(((Under!$D$5-Under!$F$5)/(LN((Under!$D$5-Under!$H$5)/(Under!$F$5-Under!$H$5))))/49.8329)^Blad1!$M$10</f>
        <v>1998.9992649163344</v>
      </c>
    </row>
    <row r="33" spans="3:8" ht="13" x14ac:dyDescent="0.3">
      <c r="C33" s="6">
        <v>4100</v>
      </c>
      <c r="D33" s="37">
        <f>Blad1!C27*(((Under!$D$5-Under!$F$5)/(LN((Under!$D$5-Under!$H$5)/(Under!$F$5-Under!$H$5))))/49.8329)^Blad1!$D$10</f>
        <v>722.99973413432201</v>
      </c>
      <c r="E33" s="37">
        <f>Blad1!E27*(((Under!$D$5-Under!$F$5)/(LN((Under!$D$5-Under!$H$5)/(Under!$F$5-Under!$H$5))))/49.8329)^Blad1!$F$10</f>
        <v>855.99968522680456</v>
      </c>
      <c r="F33" s="37">
        <f>Blad1!G27*(((Under!$D$5-Under!$F$5)/(LN((Under!$D$5-Under!$H$5)/(Under!$F$5-Under!$H$5))))/49.8329)^Blad1!$H$10</f>
        <v>1125.9995859408666</v>
      </c>
      <c r="G33" s="37">
        <f>Blad1!J27*(((Under!$D$5-Under!$F$5)/(LN((Under!$D$5-Under!$H$5)/(Under!$F$5-Under!$H$5))))/49.8329)^Blad1!$K$10</f>
        <v>1460.9994627527585</v>
      </c>
      <c r="H33" s="38">
        <f>Blad1!L27*(((Under!$D$5-Under!$F$5)/(LN((Under!$D$5-Under!$H$5)/(Under!$F$5-Under!$H$5))))/49.8329)^Blad1!$M$10</f>
        <v>2110.9992237310566</v>
      </c>
    </row>
    <row r="34" spans="3:8" ht="13" x14ac:dyDescent="0.3">
      <c r="C34" s="6">
        <v>4300</v>
      </c>
      <c r="D34" s="37">
        <f>Blad1!C28*(((Under!$D$5-Under!$F$5)/(LN((Under!$D$5-Under!$H$5)/(Under!$F$5-Under!$H$5))))/49.8329)^Blad1!$D$10</f>
        <v>760.9997201607456</v>
      </c>
      <c r="E34" s="37">
        <f>Blad1!E28*(((Under!$D$5-Under!$F$5)/(LN((Under!$D$5-Under!$H$5)/(Under!$F$5-Under!$H$5))))/49.8329)^Blad1!$F$10</f>
        <v>901.99966831142251</v>
      </c>
      <c r="F34" s="37">
        <f>Blad1!G28*(((Under!$D$5-Under!$F$5)/(LN((Under!$D$5-Under!$H$5)/(Under!$F$5-Under!$H$5))))/49.8329)^Blad1!$H$10</f>
        <v>1185.999563877325</v>
      </c>
      <c r="G34" s="37">
        <f>Blad1!J28*(((Under!$D$5-Under!$F$5)/(LN((Under!$D$5-Under!$H$5)/(Under!$F$5-Under!$H$5))))/49.8329)^Blad1!$K$10</f>
        <v>1537.9994344378802</v>
      </c>
      <c r="H34" s="38">
        <f>Blad1!L28*(((Under!$D$5-Under!$F$5)/(LN((Under!$D$5-Under!$H$5)/(Under!$F$5-Under!$H$5))))/49.8329)^Blad1!$M$10</f>
        <v>2220.9991832812298</v>
      </c>
    </row>
    <row r="35" spans="3:8" ht="13" x14ac:dyDescent="0.3">
      <c r="C35" s="6">
        <v>4500</v>
      </c>
      <c r="D35" s="37">
        <f>Blad1!C29*(((Under!$D$5-Under!$F$5)/(LN((Under!$D$5-Under!$H$5)/(Under!$F$5-Under!$H$5))))/49.8329)^Blad1!$D$10</f>
        <v>799.99970581944342</v>
      </c>
      <c r="E35" s="37">
        <f>Blad1!E29*(((Under!$D$5-Under!$F$5)/(LN((Under!$D$5-Under!$H$5)/(Under!$F$5-Under!$H$5))))/49.8329)^Blad1!$F$10</f>
        <v>946.99965176376622</v>
      </c>
      <c r="F35" s="37">
        <f>Blad1!G29*(((Under!$D$5-Under!$F$5)/(LN((Under!$D$5-Under!$H$5)/(Under!$F$5-Under!$H$5))))/49.8329)^Blad1!$H$10</f>
        <v>1244.9995421815088</v>
      </c>
      <c r="G35" s="37">
        <f>Blad1!J29*(((Under!$D$5-Under!$F$5)/(LN((Under!$D$5-Under!$H$5)/(Under!$F$5-Under!$H$5))))/49.8329)^Blad1!$K$10</f>
        <v>1614.9994061230016</v>
      </c>
      <c r="H35" s="38">
        <f>Blad1!L29*(((Under!$D$5-Under!$F$5)/(LN((Under!$D$5-Under!$H$5)/(Under!$F$5-Under!$H$5))))/49.8329)^Blad1!$M$10</f>
        <v>2331.9991424636778</v>
      </c>
    </row>
    <row r="36" spans="3:8" ht="13" x14ac:dyDescent="0.3">
      <c r="C36" s="6">
        <v>4700</v>
      </c>
      <c r="D36" s="37">
        <f>Blad1!C30*(((Under!$D$5-Under!$F$5)/(LN((Under!$D$5-Under!$H$5)/(Under!$F$5-Under!$H$5))))/49.8329)^Blad1!$D$10</f>
        <v>837.99969184586701</v>
      </c>
      <c r="E36" s="37">
        <f>Blad1!E30*(((Under!$D$5-Under!$F$5)/(LN((Under!$D$5-Under!$H$5)/(Under!$F$5-Under!$H$5))))/49.8329)^Blad1!$F$10</f>
        <v>991.99963521610994</v>
      </c>
      <c r="F36" s="37">
        <f>Blad1!G30*(((Under!$D$5-Under!$F$5)/(LN((Under!$D$5-Under!$H$5)/(Under!$F$5-Under!$H$5))))/49.8329)^Blad1!$H$10</f>
        <v>1303.9995204856928</v>
      </c>
      <c r="G36" s="37">
        <f>Blad1!J30*(((Under!$D$5-Under!$F$5)/(LN((Under!$D$5-Under!$H$5)/(Under!$F$5-Under!$H$5))))/49.8329)^Blad1!$K$10</f>
        <v>1691.999377808123</v>
      </c>
      <c r="H36" s="38">
        <f>Blad1!L30*(((Under!$D$5-Under!$F$5)/(LN((Under!$D$5-Under!$H$5)/(Under!$F$5-Under!$H$5))))/49.8329)^Blad1!$M$10</f>
        <v>2443.9991012783998</v>
      </c>
    </row>
    <row r="37" spans="3:8" ht="13" x14ac:dyDescent="0.3">
      <c r="C37" s="6">
        <v>4900</v>
      </c>
      <c r="D37" s="37">
        <f>Blad1!C31*(((Under!$D$5-Under!$F$5)/(LN((Under!$D$5-Under!$H$5)/(Under!$F$5-Under!$H$5))))/49.8329)^Blad1!$D$10</f>
        <v>874.99967824001624</v>
      </c>
      <c r="E37" s="37">
        <f>Blad1!E31*(((Under!$D$5-Under!$F$5)/(LN((Under!$D$5-Under!$H$5)/(Under!$F$5-Under!$H$5))))/49.8329)^Blad1!$F$10</f>
        <v>1036.9996186684536</v>
      </c>
      <c r="F37" s="37">
        <f>Blad1!G31*(((Under!$D$5-Under!$F$5)/(LN((Under!$D$5-Under!$H$5)/(Under!$F$5-Under!$H$5))))/49.8329)^Blad1!$H$10</f>
        <v>1362.9994987898767</v>
      </c>
      <c r="G37" s="37">
        <f>Blad1!J31*(((Under!$D$5-Under!$F$5)/(LN((Under!$D$5-Under!$H$5)/(Under!$F$5-Under!$H$5))))/49.8329)^Blad1!$K$10</f>
        <v>1768.9993494932444</v>
      </c>
      <c r="H37" s="38">
        <f>Blad1!L31*(((Under!$D$5-Under!$F$5)/(LN((Under!$D$5-Under!$H$5)/(Under!$F$5-Under!$H$5))))/49.8329)^Blad1!$M$10</f>
        <v>2554.9990604608474</v>
      </c>
    </row>
    <row r="39" spans="3:8" ht="15.5" x14ac:dyDescent="0.35">
      <c r="C39" s="49"/>
    </row>
    <row r="41" spans="3:8" ht="20" x14ac:dyDescent="0.4">
      <c r="C41" s="59" t="s">
        <v>24</v>
      </c>
      <c r="D41" s="60"/>
      <c r="E41" s="60"/>
      <c r="F41" s="60"/>
      <c r="G41" s="60"/>
      <c r="H41" s="61"/>
    </row>
    <row r="42" spans="3:8" ht="13" x14ac:dyDescent="0.3">
      <c r="C42" s="12"/>
      <c r="D42" s="62" t="s">
        <v>12</v>
      </c>
      <c r="E42" s="63"/>
      <c r="F42" s="63"/>
      <c r="G42" s="63"/>
      <c r="H42" s="64"/>
    </row>
    <row r="43" spans="3:8" ht="13" x14ac:dyDescent="0.3">
      <c r="C43" s="12"/>
      <c r="D43" s="65" t="s">
        <v>20</v>
      </c>
      <c r="E43" s="66"/>
      <c r="F43" s="66"/>
      <c r="G43" s="66"/>
      <c r="H43" s="67"/>
    </row>
    <row r="44" spans="3:8" ht="13" x14ac:dyDescent="0.3">
      <c r="C44" s="48" t="s">
        <v>8</v>
      </c>
      <c r="D44" s="39">
        <v>140</v>
      </c>
      <c r="E44" s="40">
        <v>180</v>
      </c>
      <c r="F44" s="40">
        <v>260</v>
      </c>
      <c r="G44" s="40">
        <v>340</v>
      </c>
      <c r="H44" s="41">
        <v>420</v>
      </c>
    </row>
    <row r="45" spans="3:8" ht="13" x14ac:dyDescent="0.3">
      <c r="C45" s="6">
        <v>700</v>
      </c>
      <c r="D45" s="37">
        <f>Blad1!C36*(((Under!$D$5-Under!$F$5)/(LN((Under!$D$5-Under!$H$5)/(Under!$F$5-Under!$H$5))))/49.8329)^Blad1!$D$39</f>
        <v>86.999968007864481</v>
      </c>
      <c r="E45" s="37">
        <f>Blad1!E36*(((Under!$D$5-Under!$F$5)/(LN((Under!$D$5-Under!$H$5)/(Under!$F$5-Under!$H$5))))/49.8329)^Blad1!$F$39</f>
        <v>103.99996175652765</v>
      </c>
      <c r="F45" s="37">
        <f>Blad1!G36*(((Under!$D$5-Under!$F$5)/(LN((Under!$D$5-Under!$H$5)/(Under!$F$5-Under!$H$5))))/49.8329)^Blad1!$H$39</f>
        <v>139.99994851840262</v>
      </c>
      <c r="G45" s="37">
        <f>Blad1!J36*(((Under!$D$5-Under!$F$5)/(LN((Under!$D$5-Under!$H$5)/(Under!$F$5-Under!$H$5))))/49.8329)^Blad1!$K$39</f>
        <v>181.99993307392339</v>
      </c>
      <c r="H45" s="37">
        <f>Blad1!L36*(((Under!$D$5-Under!$F$5)/(LN((Under!$D$5-Under!$H$5)/(Under!$F$5-Under!$H$5))))/49.8329)^Blad1!$M$39</f>
        <v>254.99990622994761</v>
      </c>
    </row>
    <row r="46" spans="3:8" ht="13" x14ac:dyDescent="0.3">
      <c r="C46" s="6">
        <v>800</v>
      </c>
      <c r="D46" s="37">
        <f>Blad1!C37*(((Under!$D$5-Under!$F$5)/(LN((Under!$D$5-Under!$H$5)/(Under!$F$5-Under!$H$5))))/49.8329)^Blad1!$D$39</f>
        <v>108.99995991789918</v>
      </c>
      <c r="E46" s="37">
        <f>Blad1!E37*(((Under!$D$5-Under!$F$5)/(LN((Under!$D$5-Under!$H$5)/(Under!$F$5-Under!$H$5))))/49.8329)^Blad1!$F$39</f>
        <v>128.99995256338525</v>
      </c>
      <c r="F46" s="37">
        <f>Blad1!G37*(((Under!$D$5-Under!$F$5)/(LN((Under!$D$5-Under!$H$5)/(Under!$F$5-Under!$H$5))))/49.8329)^Blad1!$H$39</f>
        <v>174.99993564800326</v>
      </c>
      <c r="G46" s="37">
        <f>Blad1!J37*(((Under!$D$5-Under!$F$5)/(LN((Under!$D$5-Under!$H$5)/(Under!$F$5-Under!$H$5))))/49.8329)^Blad1!$K$39</f>
        <v>226.99991652626707</v>
      </c>
      <c r="H46" s="37">
        <f>Blad1!L37*(((Under!$D$5-Under!$F$5)/(LN((Under!$D$5-Under!$H$5)/(Under!$F$5-Under!$H$5))))/49.8329)^Blad1!$M$39</f>
        <v>318.99988269550306</v>
      </c>
    </row>
    <row r="47" spans="3:8" ht="13" x14ac:dyDescent="0.3">
      <c r="C47" s="6">
        <v>900</v>
      </c>
      <c r="D47" s="37">
        <f>Blad1!C38*(((Under!$D$5-Under!$F$5)/(LN((Under!$D$5-Under!$H$5)/(Under!$F$5-Under!$H$5))))/49.8329)^Blad1!$D$39</f>
        <v>130.99995182793387</v>
      </c>
      <c r="E47" s="37">
        <f>Blad1!E38*(((Under!$D$5-Under!$F$5)/(LN((Under!$D$5-Under!$H$5)/(Under!$F$5-Under!$H$5))))/49.8329)^Blad1!$F$39</f>
        <v>154.99994300251717</v>
      </c>
      <c r="F47" s="37">
        <f>Blad1!G38*(((Under!$D$5-Under!$F$5)/(LN((Under!$D$5-Under!$H$5)/(Under!$F$5-Under!$H$5))))/49.8329)^Blad1!$H$39</f>
        <v>209.9999227776039</v>
      </c>
      <c r="G47" s="37">
        <f>Blad1!J38*(((Under!$D$5-Under!$F$5)/(LN((Under!$D$5-Under!$H$5)/(Under!$F$5-Under!$H$5))))/49.8329)^Blad1!$K$39</f>
        <v>271.99989997861076</v>
      </c>
      <c r="H47" s="37">
        <f>Blad1!L38*(((Under!$D$5-Under!$F$5)/(LN((Under!$D$5-Under!$H$5)/(Under!$F$5-Under!$H$5))))/49.8329)^Blad1!$M$39</f>
        <v>382.99985916105857</v>
      </c>
    </row>
    <row r="48" spans="3:8" ht="13" x14ac:dyDescent="0.3">
      <c r="C48" s="6">
        <v>1000</v>
      </c>
      <c r="D48" s="37">
        <f>Blad1!C39*(((Under!$D$5-Under!$F$5)/(LN((Under!$D$5-Under!$H$5)/(Under!$F$5-Under!$H$5))))/49.8329)^Blad1!$D$39</f>
        <v>152.99994373796855</v>
      </c>
      <c r="E48" s="37">
        <f>Blad1!E39*(((Under!$D$5-Under!$F$5)/(LN((Under!$D$5-Under!$H$5)/(Under!$F$5-Under!$H$5))))/49.8329)^Blad1!$F$39</f>
        <v>180.99993344164909</v>
      </c>
      <c r="F48" s="37">
        <f>Blad1!G39*(((Under!$D$5-Under!$F$5)/(LN((Under!$D$5-Under!$H$5)/(Under!$F$5-Under!$H$5))))/49.8329)^Blad1!$H$39</f>
        <v>244.99990990720457</v>
      </c>
      <c r="G48" s="37">
        <f>Blad1!J39*(((Under!$D$5-Under!$F$5)/(LN((Under!$D$5-Under!$H$5)/(Under!$F$5-Under!$H$5))))/49.8329)^Blad1!$K$39</f>
        <v>316.99988343095447</v>
      </c>
      <c r="H48" s="37">
        <f>Blad1!L39*(((Under!$D$5-Under!$F$5)/(LN((Under!$D$5-Under!$H$5)/(Under!$F$5-Under!$H$5))))/49.8329)^Blad1!$M$39</f>
        <v>446.99983562661401</v>
      </c>
    </row>
    <row r="49" spans="3:8" ht="13" x14ac:dyDescent="0.3">
      <c r="C49" s="6">
        <v>1100</v>
      </c>
      <c r="D49" s="37">
        <f>Blad1!C40*(((Under!$D$5-Under!$F$5)/(LN((Under!$D$5-Under!$H$5)/(Under!$F$5-Under!$H$5))))/49.8329)^Blad1!$D$39</f>
        <v>174.99993564800326</v>
      </c>
      <c r="E49" s="37">
        <f>Blad1!E40*(((Under!$D$5-Under!$F$5)/(LN((Under!$D$5-Under!$H$5)/(Under!$F$5-Under!$H$5))))/49.8329)^Blad1!$F$39</f>
        <v>206.99992388078098</v>
      </c>
      <c r="F49" s="37">
        <f>Blad1!G40*(((Under!$D$5-Under!$F$5)/(LN((Under!$D$5-Under!$H$5)/(Under!$F$5-Under!$H$5))))/49.8329)^Blad1!$H$39</f>
        <v>278.99989740453088</v>
      </c>
      <c r="G49" s="37">
        <f>Blad1!J40*(((Under!$D$5-Under!$F$5)/(LN((Under!$D$5-Under!$H$5)/(Under!$F$5-Under!$H$5))))/49.8329)^Blad1!$K$39</f>
        <v>362.99986651557248</v>
      </c>
      <c r="H49" s="37">
        <f>Blad1!L40*(((Under!$D$5-Under!$F$5)/(LN((Under!$D$5-Under!$H$5)/(Under!$F$5-Under!$H$5))))/49.8329)^Blad1!$M$39</f>
        <v>509.99981245989522</v>
      </c>
    </row>
    <row r="50" spans="3:8" ht="13" x14ac:dyDescent="0.3">
      <c r="C50" s="6">
        <v>1200</v>
      </c>
      <c r="D50" s="37">
        <f>Blad1!C41*(((Under!$D$5-Under!$F$5)/(LN((Under!$D$5-Under!$H$5)/(Under!$F$5-Under!$H$5))))/49.8329)^Blad1!$D$39</f>
        <v>196.99992755803794</v>
      </c>
      <c r="E50" s="37">
        <f>Blad1!E41*(((Under!$D$5-Under!$F$5)/(LN((Under!$D$5-Under!$H$5)/(Under!$F$5-Under!$H$5))))/49.8329)^Blad1!$F$39</f>
        <v>232.9999143199129</v>
      </c>
      <c r="F50" s="37">
        <f>Blad1!G41*(((Under!$D$5-Under!$F$5)/(LN((Under!$D$5-Under!$H$5)/(Under!$F$5-Under!$H$5))))/49.8329)^Blad1!$H$39</f>
        <v>313.99988453413158</v>
      </c>
      <c r="G50" s="37">
        <f>Blad1!J41*(((Under!$D$5-Under!$F$5)/(LN((Under!$D$5-Under!$H$5)/(Under!$F$5-Under!$H$5))))/49.8329)^Blad1!$K$39</f>
        <v>408.99984960019049</v>
      </c>
      <c r="H50" s="37">
        <f>Blad1!L41*(((Under!$D$5-Under!$F$5)/(LN((Under!$D$5-Under!$H$5)/(Under!$F$5-Under!$H$5))))/49.8329)^Blad1!$M$39</f>
        <v>573.99978892545073</v>
      </c>
    </row>
    <row r="51" spans="3:8" ht="13" x14ac:dyDescent="0.3">
      <c r="C51" s="6">
        <v>1300</v>
      </c>
      <c r="D51" s="37">
        <f>Blad1!C42*(((Under!$D$5-Under!$F$5)/(LN((Under!$D$5-Under!$H$5)/(Under!$F$5-Under!$H$5))))/49.8329)^Blad1!$D$39</f>
        <v>217.99991983579835</v>
      </c>
      <c r="E51" s="37">
        <f>Blad1!E42*(((Under!$D$5-Under!$F$5)/(LN((Under!$D$5-Under!$H$5)/(Under!$F$5-Under!$H$5))))/49.8329)^Blad1!$F$39</f>
        <v>258.9999047590448</v>
      </c>
      <c r="F51" s="37">
        <f>Blad1!G42*(((Under!$D$5-Under!$F$5)/(LN((Under!$D$5-Under!$H$5)/(Under!$F$5-Under!$H$5))))/49.8329)^Blad1!$H$39</f>
        <v>348.99987166373222</v>
      </c>
      <c r="G51" s="37">
        <f>Blad1!J42*(((Under!$D$5-Under!$F$5)/(LN((Under!$D$5-Under!$H$5)/(Under!$F$5-Under!$H$5))))/49.8329)^Blad1!$K$39</f>
        <v>453.99983305253414</v>
      </c>
      <c r="H51" s="37">
        <f>Blad1!L42*(((Under!$D$5-Under!$F$5)/(LN((Under!$D$5-Under!$H$5)/(Under!$F$5-Under!$H$5))))/49.8329)^Blad1!$M$39</f>
        <v>637.99976539100612</v>
      </c>
    </row>
    <row r="52" spans="3:8" ht="13" x14ac:dyDescent="0.3">
      <c r="C52" s="6">
        <v>1500</v>
      </c>
      <c r="D52" s="37">
        <f>Blad1!C43*(((Under!$D$5-Under!$F$5)/(LN((Under!$D$5-Under!$H$5)/(Under!$F$5-Under!$H$5))))/49.8329)^Blad1!$D$39</f>
        <v>261.99990365586774</v>
      </c>
      <c r="E52" s="37">
        <f>Blad1!E43*(((Under!$D$5-Under!$F$5)/(LN((Under!$D$5-Under!$H$5)/(Under!$F$5-Under!$H$5))))/49.8329)^Blad1!$F$39</f>
        <v>309.99988600503434</v>
      </c>
      <c r="F52" s="37">
        <f>Blad1!G43*(((Under!$D$5-Under!$F$5)/(LN((Under!$D$5-Under!$H$5)/(Under!$F$5-Under!$H$5))))/49.8329)^Blad1!$H$39</f>
        <v>419.9998455552078</v>
      </c>
      <c r="G52" s="37">
        <f>Blad1!J43*(((Under!$D$5-Under!$F$5)/(LN((Under!$D$5-Under!$H$5)/(Under!$F$5-Under!$H$5))))/49.8329)^Blad1!$K$39</f>
        <v>543.99979995722151</v>
      </c>
      <c r="H52" s="37">
        <f>Blad1!L43*(((Under!$D$5-Under!$F$5)/(LN((Under!$D$5-Under!$H$5)/(Under!$F$5-Under!$H$5))))/49.8329)^Blad1!$M$39</f>
        <v>765.99971832211713</v>
      </c>
    </row>
    <row r="53" spans="3:8" ht="13" x14ac:dyDescent="0.3">
      <c r="C53" s="6">
        <v>1700</v>
      </c>
      <c r="D53" s="37">
        <f>Blad1!C44*(((Under!$D$5-Under!$F$5)/(LN((Under!$D$5-Under!$H$5)/(Under!$F$5-Under!$H$5))))/49.8329)^Blad1!$D$39</f>
        <v>305.9998874759371</v>
      </c>
      <c r="E53" s="37">
        <f>Blad1!E44*(((Under!$D$5-Under!$F$5)/(LN((Under!$D$5-Under!$H$5)/(Under!$F$5-Under!$H$5))))/49.8329)^Blad1!$F$39</f>
        <v>362.99986651557248</v>
      </c>
      <c r="F53" s="37">
        <f>Blad1!G44*(((Under!$D$5-Under!$F$5)/(LN((Under!$D$5-Under!$H$5)/(Under!$F$5-Under!$H$5))))/49.8329)^Blad1!$H$39</f>
        <v>488.99982018213484</v>
      </c>
      <c r="G53" s="37">
        <f>Blad1!J44*(((Under!$D$5-Under!$F$5)/(LN((Under!$D$5-Under!$H$5)/(Under!$F$5-Under!$H$5))))/49.8329)^Blad1!$K$39</f>
        <v>635.99976612645753</v>
      </c>
      <c r="H53" s="37">
        <f>Blad1!L44*(((Under!$D$5-Under!$F$5)/(LN((Under!$D$5-Under!$H$5)/(Under!$F$5-Under!$H$5))))/49.8329)^Blad1!$M$39</f>
        <v>892.99967162095379</v>
      </c>
    </row>
    <row r="54" spans="3:8" ht="13" x14ac:dyDescent="0.3">
      <c r="C54" s="6">
        <v>1900</v>
      </c>
      <c r="D54" s="37">
        <f>Blad1!C45*(((Under!$D$5-Under!$F$5)/(LN((Under!$D$5-Under!$H$5)/(Under!$F$5-Under!$H$5))))/49.8329)^Blad1!$D$39</f>
        <v>348.99987166373222</v>
      </c>
      <c r="E54" s="37">
        <f>Blad1!E45*(((Under!$D$5-Under!$F$5)/(LN((Under!$D$5-Under!$H$5)/(Under!$F$5-Under!$H$5))))/49.8329)^Blad1!$F$39</f>
        <v>413.99984776156197</v>
      </c>
      <c r="F54" s="37">
        <f>Blad1!G45*(((Under!$D$5-Under!$F$5)/(LN((Under!$D$5-Under!$H$5)/(Under!$F$5-Under!$H$5))))/49.8329)^Blad1!$H$39</f>
        <v>558.99979444133612</v>
      </c>
      <c r="G54" s="37">
        <f>Blad1!J45*(((Under!$D$5-Under!$F$5)/(LN((Under!$D$5-Under!$H$5)/(Under!$F$5-Under!$H$5))))/49.8329)^Blad1!$K$39</f>
        <v>725.99973303114496</v>
      </c>
      <c r="H54" s="37">
        <f>Blad1!L45*(((Under!$D$5-Under!$F$5)/(LN((Under!$D$5-Under!$H$5)/(Under!$F$5-Under!$H$5))))/49.8329)^Blad1!$M$39</f>
        <v>1020.9996245520647</v>
      </c>
    </row>
    <row r="55" spans="3:8" ht="13" x14ac:dyDescent="0.3">
      <c r="C55" s="6">
        <v>2100</v>
      </c>
      <c r="D55" s="37">
        <f>Blad1!C46*(((Under!$D$5-Under!$F$5)/(LN((Under!$D$5-Under!$H$5)/(Under!$F$5-Under!$H$5))))/49.8329)^Blad1!$D$39</f>
        <v>392.99985548380158</v>
      </c>
      <c r="E55" s="37">
        <f>Blad1!E46*(((Under!$D$5-Under!$F$5)/(LN((Under!$D$5-Under!$H$5)/(Under!$F$5-Under!$H$5))))/49.8329)^Blad1!$F$39</f>
        <v>465.99982863982581</v>
      </c>
      <c r="F55" s="37">
        <f>Blad1!G46*(((Under!$D$5-Under!$F$5)/(LN((Under!$D$5-Under!$H$5)/(Under!$F$5-Under!$H$5))))/49.8329)^Blad1!$H$39</f>
        <v>628.9997687005374</v>
      </c>
      <c r="G55" s="37">
        <f>Blad1!J46*(((Under!$D$5-Under!$F$5)/(LN((Under!$D$5-Under!$H$5)/(Under!$F$5-Under!$H$5))))/49.8329)^Blad1!$K$39</f>
        <v>816.99969956810662</v>
      </c>
      <c r="H55" s="37">
        <f>Blad1!L46*(((Under!$D$5-Under!$F$5)/(LN((Under!$D$5-Under!$H$5)/(Under!$F$5-Under!$H$5))))/49.8329)^Blad1!$M$39</f>
        <v>1147.9995778509015</v>
      </c>
    </row>
    <row r="56" spans="3:8" ht="13" x14ac:dyDescent="0.3">
      <c r="C56" s="6">
        <v>2300</v>
      </c>
      <c r="D56" s="37">
        <f>Blad1!C47*(((Under!$D$5-Under!$F$5)/(LN((Under!$D$5-Under!$H$5)/(Under!$F$5-Under!$H$5))))/49.8329)^Blad1!$D$39</f>
        <v>436.999839303871</v>
      </c>
      <c r="E56" s="37">
        <f>Blad1!E47*(((Under!$D$5-Under!$F$5)/(LN((Under!$D$5-Under!$H$5)/(Under!$F$5-Under!$H$5))))/49.8329)^Blad1!$F$39</f>
        <v>517.99980951808959</v>
      </c>
      <c r="F56" s="37">
        <f>Blad1!G47*(((Under!$D$5-Under!$F$5)/(LN((Under!$D$5-Under!$H$5)/(Under!$F$5-Under!$H$5))))/49.8329)^Blad1!$H$39</f>
        <v>698.99974295973868</v>
      </c>
      <c r="G56" s="37">
        <f>Blad1!J47*(((Under!$D$5-Under!$F$5)/(LN((Under!$D$5-Under!$H$5)/(Under!$F$5-Under!$H$5))))/49.8329)^Blad1!$K$39</f>
        <v>907.99966610506829</v>
      </c>
      <c r="H56" s="37">
        <f>Blad1!L47*(((Under!$D$5-Under!$F$5)/(LN((Under!$D$5-Under!$H$5)/(Under!$F$5-Under!$H$5))))/49.8329)^Blad1!$M$39</f>
        <v>1275.9995307820122</v>
      </c>
    </row>
    <row r="57" spans="3:8" ht="13" x14ac:dyDescent="0.3">
      <c r="C57" s="6">
        <v>2500</v>
      </c>
      <c r="D57" s="37">
        <f>Blad1!C48*(((Under!$D$5-Under!$F$5)/(LN((Under!$D$5-Under!$H$5)/(Under!$F$5-Under!$H$5))))/49.8329)^Blad1!$D$39</f>
        <v>479.99982349166606</v>
      </c>
      <c r="E57" s="37">
        <f>Blad1!E48*(((Under!$D$5-Under!$F$5)/(LN((Under!$D$5-Under!$H$5)/(Under!$F$5-Under!$H$5))))/49.8329)^Blad1!$F$39</f>
        <v>568.99979076407919</v>
      </c>
      <c r="F57" s="37">
        <f>Blad1!G48*(((Under!$D$5-Under!$F$5)/(LN((Under!$D$5-Under!$H$5)/(Under!$F$5-Under!$H$5))))/49.8329)^Blad1!$H$39</f>
        <v>768.99971721894008</v>
      </c>
      <c r="G57" s="37">
        <f>Blad1!J48*(((Under!$D$5-Under!$F$5)/(LN((Under!$D$5-Under!$H$5)/(Under!$F$5-Under!$H$5))))/49.8329)^Blad1!$K$39</f>
        <v>997.99963300975571</v>
      </c>
      <c r="H57" s="37">
        <f>Blad1!L48*(((Under!$D$5-Under!$F$5)/(LN((Under!$D$5-Under!$H$5)/(Under!$F$5-Under!$H$5))))/49.8329)^Blad1!$M$39</f>
        <v>1403.9994837131233</v>
      </c>
    </row>
    <row r="58" spans="3:8" ht="13" x14ac:dyDescent="0.3">
      <c r="C58" s="6">
        <v>2700</v>
      </c>
      <c r="D58" s="37">
        <f>Blad1!C49*(((Under!$D$5-Under!$F$5)/(LN((Under!$D$5-Under!$H$5)/(Under!$F$5-Under!$H$5))))/49.8329)^Blad1!$D$39</f>
        <v>523.99980731173548</v>
      </c>
      <c r="E58" s="37">
        <f>Blad1!E49*(((Under!$D$5-Under!$F$5)/(LN((Under!$D$5-Under!$H$5)/(Under!$F$5-Under!$H$5))))/49.8329)^Blad1!$F$39</f>
        <v>621.99977127461727</v>
      </c>
      <c r="F58" s="37">
        <f>Blad1!G49*(((Under!$D$5-Under!$F$5)/(LN((Under!$D$5-Under!$H$5)/(Under!$F$5-Under!$H$5))))/49.8329)^Blad1!$H$39</f>
        <v>838.99969147814136</v>
      </c>
      <c r="G58" s="37">
        <f>Blad1!J49*(((Under!$D$5-Under!$F$5)/(LN((Under!$D$5-Under!$H$5)/(Under!$F$5-Under!$H$5))))/49.8329)^Blad1!$K$39</f>
        <v>1089.9995991789917</v>
      </c>
      <c r="H58" s="37">
        <f>Blad1!L49*(((Under!$D$5-Under!$F$5)/(LN((Under!$D$5-Under!$H$5)/(Under!$F$5-Under!$H$5))))/49.8329)^Blad1!$M$39</f>
        <v>1530.99943701196</v>
      </c>
    </row>
    <row r="59" spans="3:8" ht="13" x14ac:dyDescent="0.3">
      <c r="C59" s="6">
        <v>2900</v>
      </c>
      <c r="D59" s="37">
        <f>Blad1!C50*(((Under!$D$5-Under!$F$5)/(LN((Under!$D$5-Under!$H$5)/(Under!$F$5-Under!$H$5))))/49.8329)^Blad1!$D$39</f>
        <v>567.99979113180484</v>
      </c>
      <c r="E59" s="37">
        <f>Blad1!E50*(((Under!$D$5-Under!$F$5)/(LN((Under!$D$5-Under!$H$5)/(Under!$F$5-Under!$H$5))))/49.8329)^Blad1!$F$39</f>
        <v>672.99975252060676</v>
      </c>
      <c r="F59" s="37">
        <f>Blad1!G50*(((Under!$D$5-Under!$F$5)/(LN((Under!$D$5-Under!$H$5)/(Under!$F$5-Under!$H$5))))/49.8329)^Blad1!$H$39</f>
        <v>908.99966573734264</v>
      </c>
      <c r="G59" s="37">
        <f>Blad1!J50*(((Under!$D$5-Under!$F$5)/(LN((Under!$D$5-Under!$H$5)/(Under!$F$5-Under!$H$5))))/49.8329)^Blad1!$K$39</f>
        <v>1179.9995660836792</v>
      </c>
      <c r="H59" s="37">
        <f>Blad1!L50*(((Under!$D$5-Under!$F$5)/(LN((Under!$D$5-Under!$H$5)/(Under!$F$5-Under!$H$5))))/49.8329)^Blad1!$M$39</f>
        <v>1658.9993899430708</v>
      </c>
    </row>
    <row r="60" spans="3:8" ht="13" x14ac:dyDescent="0.3">
      <c r="C60" s="6">
        <v>3100</v>
      </c>
      <c r="D60" s="37">
        <f>Blad1!C51*(((Under!$D$5-Under!$F$5)/(LN((Under!$D$5-Under!$H$5)/(Under!$F$5-Under!$H$5))))/49.8329)^Blad1!$D$39</f>
        <v>611.9997749518742</v>
      </c>
      <c r="E60" s="37">
        <f>Blad1!E51*(((Under!$D$5-Under!$F$5)/(LN((Under!$D$5-Under!$H$5)/(Under!$F$5-Under!$H$5))))/49.8329)^Blad1!$F$39</f>
        <v>724.9997333988706</v>
      </c>
      <c r="F60" s="37">
        <f>Blad1!G51*(((Under!$D$5-Under!$F$5)/(LN((Under!$D$5-Under!$H$5)/(Under!$F$5-Under!$H$5))))/49.8329)^Blad1!$H$39</f>
        <v>977.99964036426968</v>
      </c>
      <c r="G60" s="37">
        <f>Blad1!J51*(((Under!$D$5-Under!$F$5)/(LN((Under!$D$5-Under!$H$5)/(Under!$F$5-Under!$H$5))))/49.8329)^Blad1!$K$39</f>
        <v>1270.9995326206408</v>
      </c>
      <c r="H60" s="37">
        <f>Blad1!L51*(((Under!$D$5-Under!$F$5)/(LN((Under!$D$5-Under!$H$5)/(Under!$F$5-Under!$H$5))))/49.8329)^Blad1!$M$39</f>
        <v>1785.9993432419076</v>
      </c>
    </row>
    <row r="61" spans="3:8" ht="13" x14ac:dyDescent="0.3">
      <c r="C61" s="6">
        <v>3300</v>
      </c>
      <c r="D61" s="37">
        <f>Blad1!C52*(((Under!$D$5-Under!$F$5)/(LN((Under!$D$5-Under!$H$5)/(Under!$F$5-Under!$H$5))))/49.8329)^Blad1!$D$39</f>
        <v>654.99975913966932</v>
      </c>
      <c r="E61" s="37">
        <f>Blad1!E52*(((Under!$D$5-Under!$F$5)/(LN((Under!$D$5-Under!$H$5)/(Under!$F$5-Under!$H$5))))/49.8329)^Blad1!$F$39</f>
        <v>776.99971427713444</v>
      </c>
      <c r="F61" s="37">
        <f>Blad1!G52*(((Under!$D$5-Under!$F$5)/(LN((Under!$D$5-Under!$H$5)/(Under!$F$5-Under!$H$5))))/49.8329)^Blad1!$H$39</f>
        <v>1047.999614623471</v>
      </c>
      <c r="G61" s="37">
        <f>Blad1!J52*(((Under!$D$5-Under!$F$5)/(LN((Under!$D$5-Under!$H$5)/(Under!$F$5-Under!$H$5))))/49.8329)^Blad1!$K$39</f>
        <v>1361.9994991576025</v>
      </c>
      <c r="H61" s="37">
        <f>Blad1!L52*(((Under!$D$5-Under!$F$5)/(LN((Under!$D$5-Under!$H$5)/(Under!$F$5-Under!$H$5))))/49.8329)^Blad1!$M$39</f>
        <v>1913.9992961730186</v>
      </c>
    </row>
    <row r="62" spans="3:8" ht="13" x14ac:dyDescent="0.3">
      <c r="C62" s="6">
        <v>3500</v>
      </c>
      <c r="D62" s="37">
        <f>Blad1!C53*(((Under!$D$5-Under!$F$5)/(LN((Under!$D$5-Under!$H$5)/(Under!$F$5-Under!$H$5))))/49.8329)^Blad1!$D$39</f>
        <v>698.99974295973868</v>
      </c>
      <c r="E62" s="37">
        <f>Blad1!E53*(((Under!$D$5-Under!$F$5)/(LN((Under!$D$5-Under!$H$5)/(Under!$F$5-Under!$H$5))))/49.8329)^Blad1!$F$39</f>
        <v>827.99969552312393</v>
      </c>
      <c r="F62" s="37">
        <f>Blad1!G53*(((Under!$D$5-Under!$F$5)/(LN((Under!$D$5-Under!$H$5)/(Under!$F$5-Under!$H$5))))/49.8329)^Blad1!$H$39</f>
        <v>1118.9995885149465</v>
      </c>
      <c r="G62" s="37">
        <f>Blad1!J53*(((Under!$D$5-Under!$F$5)/(LN((Under!$D$5-Under!$H$5)/(Under!$F$5-Under!$H$5))))/49.8329)^Blad1!$K$39</f>
        <v>1451.9994660622899</v>
      </c>
      <c r="H62" s="37">
        <f>Blad1!L53*(((Under!$D$5-Under!$F$5)/(LN((Under!$D$5-Under!$H$5)/(Under!$F$5-Under!$H$5))))/49.8329)^Blad1!$M$39</f>
        <v>2041.9992491041294</v>
      </c>
    </row>
    <row r="63" spans="3:8" ht="13" x14ac:dyDescent="0.3">
      <c r="C63" s="6">
        <v>3700</v>
      </c>
      <c r="D63" s="37">
        <f>Blad1!C54*(((Under!$D$5-Under!$F$5)/(LN((Under!$D$5-Under!$H$5)/(Under!$F$5-Under!$H$5))))/49.8329)^Blad1!$D$39</f>
        <v>742.99972677980816</v>
      </c>
      <c r="E63" s="37">
        <f>Blad1!E54*(((Under!$D$5-Under!$F$5)/(LN((Under!$D$5-Under!$H$5)/(Under!$F$5-Under!$H$5))))/49.8329)^Blad1!$F$39</f>
        <v>880.99967603366213</v>
      </c>
      <c r="F63" s="37">
        <f>Blad1!G54*(((Under!$D$5-Under!$F$5)/(LN((Under!$D$5-Under!$H$5)/(Under!$F$5-Under!$H$5))))/49.8329)^Blad1!$H$39</f>
        <v>1187.9995631418735</v>
      </c>
      <c r="G63" s="37">
        <f>Blad1!J54*(((Under!$D$5-Under!$F$5)/(LN((Under!$D$5-Under!$H$5)/(Under!$F$5-Under!$H$5))))/49.8329)^Blad1!$K$39</f>
        <v>1543.9994322315258</v>
      </c>
      <c r="H63" s="37">
        <f>Blad1!L54*(((Under!$D$5-Under!$F$5)/(LN((Under!$D$5-Under!$H$5)/(Under!$F$5-Under!$H$5))))/49.8329)^Blad1!$M$39</f>
        <v>2168.9992024029661</v>
      </c>
    </row>
    <row r="64" spans="3:8" ht="13" x14ac:dyDescent="0.3">
      <c r="C64" s="6">
        <v>3900</v>
      </c>
      <c r="D64" s="37">
        <f>Blad1!C55*(((Under!$D$5-Under!$F$5)/(LN((Under!$D$5-Under!$H$5)/(Under!$F$5-Under!$H$5))))/49.8329)^Blad1!$D$39</f>
        <v>785.99971096760316</v>
      </c>
      <c r="E64" s="37">
        <f>Blad1!E55*(((Under!$D$5-Under!$F$5)/(LN((Under!$D$5-Under!$H$5)/(Under!$F$5-Under!$H$5))))/49.8329)^Blad1!$F$39</f>
        <v>931.99965727965161</v>
      </c>
      <c r="F64" s="37">
        <f>Blad1!G55*(((Under!$D$5-Under!$F$5)/(LN((Under!$D$5-Under!$H$5)/(Under!$F$5-Under!$H$5))))/49.8329)^Blad1!$H$39</f>
        <v>1257.9995374010748</v>
      </c>
      <c r="G64" s="37">
        <f>Blad1!J55*(((Under!$D$5-Under!$F$5)/(LN((Under!$D$5-Under!$H$5)/(Under!$F$5-Under!$H$5))))/49.8329)^Blad1!$K$39</f>
        <v>1633.9993991362132</v>
      </c>
      <c r="H64" s="37">
        <f>Blad1!L55*(((Under!$D$5-Under!$F$5)/(LN((Under!$D$5-Under!$H$5)/(Under!$F$5-Under!$H$5))))/49.8329)^Blad1!$M$39</f>
        <v>2296.9991553340769</v>
      </c>
    </row>
    <row r="65" spans="3:8" ht="13" x14ac:dyDescent="0.3">
      <c r="C65" s="6">
        <v>4100</v>
      </c>
      <c r="D65" s="37">
        <f>Blad1!C56*(((Under!$D$5-Under!$F$5)/(LN((Under!$D$5-Under!$H$5)/(Under!$F$5-Under!$H$5))))/49.8329)^Blad1!$D$39</f>
        <v>829.99969478767264</v>
      </c>
      <c r="E65" s="37">
        <f>Blad1!E56*(((Under!$D$5-Under!$F$5)/(LN((Under!$D$5-Under!$H$5)/(Under!$F$5-Under!$H$5))))/49.8329)^Blad1!$F$39</f>
        <v>983.99963815791546</v>
      </c>
      <c r="F65" s="37">
        <f>Blad1!G56*(((Under!$D$5-Under!$F$5)/(LN((Under!$D$5-Under!$H$5)/(Under!$F$5-Under!$H$5))))/49.8329)^Blad1!$H$39</f>
        <v>1327.9995116602761</v>
      </c>
      <c r="G65" s="37">
        <f>Blad1!J56*(((Under!$D$5-Under!$F$5)/(LN((Under!$D$5-Under!$H$5)/(Under!$F$5-Under!$H$5))))/49.8329)^Blad1!$K$39</f>
        <v>1724.9993656731749</v>
      </c>
      <c r="H65" s="37">
        <f>Blad1!L56*(((Under!$D$5-Under!$F$5)/(LN((Under!$D$5-Under!$H$5)/(Under!$F$5-Under!$H$5))))/49.8329)^Blad1!$M$39</f>
        <v>2423.9991086329137</v>
      </c>
    </row>
    <row r="66" spans="3:8" ht="13" x14ac:dyDescent="0.3">
      <c r="C66" s="6">
        <v>4300</v>
      </c>
      <c r="D66" s="37">
        <f>Blad1!C57*(((Under!$D$5-Under!$F$5)/(LN((Under!$D$5-Under!$H$5)/(Under!$F$5-Under!$H$5))))/49.8329)^Blad1!$D$39</f>
        <v>873.999678607742</v>
      </c>
      <c r="E66" s="37">
        <f>Blad1!E57*(((Under!$D$5-Under!$F$5)/(LN((Under!$D$5-Under!$H$5)/(Under!$F$5-Under!$H$5))))/49.8329)^Blad1!$F$39</f>
        <v>1035.9996190361792</v>
      </c>
      <c r="F66" s="37">
        <f>Blad1!G57*(((Under!$D$5-Under!$F$5)/(LN((Under!$D$5-Under!$H$5)/(Under!$F$5-Under!$H$5))))/49.8329)^Blad1!$H$39</f>
        <v>1397.9994859194774</v>
      </c>
      <c r="G66" s="37">
        <f>Blad1!J57*(((Under!$D$5-Under!$F$5)/(LN((Under!$D$5-Under!$H$5)/(Under!$F$5-Under!$H$5))))/49.8329)^Blad1!$K$39</f>
        <v>1815.9993322101366</v>
      </c>
      <c r="H66" s="37">
        <f>Blad1!L57*(((Under!$D$5-Under!$F$5)/(LN((Under!$D$5-Under!$H$5)/(Under!$F$5-Under!$H$5))))/49.8329)^Blad1!$M$39</f>
        <v>2551.9990615640245</v>
      </c>
    </row>
    <row r="67" spans="3:8" ht="13" x14ac:dyDescent="0.3">
      <c r="C67" s="6">
        <v>4500</v>
      </c>
      <c r="D67" s="37">
        <f>Blad1!C58*(((Under!$D$5-Under!$F$5)/(LN((Under!$D$5-Under!$H$5)/(Under!$F$5-Under!$H$5))))/49.8329)^Blad1!$D$39</f>
        <v>916.99966279553712</v>
      </c>
      <c r="E67" s="37">
        <f>Blad1!E58*(((Under!$D$5-Under!$F$5)/(LN((Under!$D$5-Under!$H$5)/(Under!$F$5-Under!$H$5))))/49.8329)^Blad1!$F$39</f>
        <v>1086.9996002821688</v>
      </c>
      <c r="F67" s="37">
        <f>Blad1!G58*(((Under!$D$5-Under!$F$5)/(LN((Under!$D$5-Under!$H$5)/(Under!$F$5-Under!$H$5))))/49.8329)^Blad1!$H$39</f>
        <v>1467.9994601786786</v>
      </c>
      <c r="G67" s="37">
        <f>Blad1!J58*(((Under!$D$5-Under!$F$5)/(LN((Under!$D$5-Under!$H$5)/(Under!$F$5-Under!$H$5))))/49.8329)^Blad1!$K$39</f>
        <v>1905.999299114824</v>
      </c>
      <c r="H67" s="37">
        <f>Blad1!L58*(((Under!$D$5-Under!$F$5)/(LN((Under!$D$5-Under!$H$5)/(Under!$F$5-Under!$H$5))))/49.8329)^Blad1!$M$39</f>
        <v>2679.9990144951357</v>
      </c>
    </row>
    <row r="68" spans="3:8" ht="13" x14ac:dyDescent="0.3">
      <c r="C68" s="6">
        <v>4700</v>
      </c>
      <c r="D68" s="37">
        <f>Blad1!C59*(((Under!$D$5-Under!$F$5)/(LN((Under!$D$5-Under!$H$5)/(Under!$F$5-Under!$H$5))))/49.8329)^Blad1!$D$39</f>
        <v>960.99964661560648</v>
      </c>
      <c r="E68" s="37">
        <f>Blad1!E59*(((Under!$D$5-Under!$F$5)/(LN((Under!$D$5-Under!$H$5)/(Under!$F$5-Under!$H$5))))/49.8329)^Blad1!$F$39</f>
        <v>1139.9995807927069</v>
      </c>
      <c r="F68" s="37">
        <f>Blad1!G59*(((Under!$D$5-Under!$F$5)/(LN((Under!$D$5-Under!$H$5)/(Under!$F$5-Under!$H$5))))/49.8329)^Blad1!$H$39</f>
        <v>1536.9994348056057</v>
      </c>
      <c r="G68" s="37">
        <f>Blad1!J59*(((Under!$D$5-Under!$F$5)/(LN((Under!$D$5-Under!$H$5)/(Under!$F$5-Under!$H$5))))/49.8329)^Blad1!$K$39</f>
        <v>1997.9992652840601</v>
      </c>
      <c r="H68" s="37">
        <f>Blad1!L59*(((Under!$D$5-Under!$F$5)/(LN((Under!$D$5-Under!$H$5)/(Under!$F$5-Under!$H$5))))/49.8329)^Blad1!$M$39</f>
        <v>2806.998967793972</v>
      </c>
    </row>
    <row r="69" spans="3:8" ht="13" x14ac:dyDescent="0.3">
      <c r="C69" s="6">
        <v>4900</v>
      </c>
      <c r="D69" s="37">
        <f>Blad1!C60*(((Under!$D$5-Under!$F$5)/(LN((Under!$D$5-Under!$H$5)/(Under!$F$5-Under!$H$5))))/49.8329)^Blad1!$D$39</f>
        <v>1004.9996304356758</v>
      </c>
      <c r="E69" s="37">
        <f>Blad1!E60*(((Under!$D$5-Under!$F$5)/(LN((Under!$D$5-Under!$H$5)/(Under!$F$5-Under!$H$5))))/49.8329)^Blad1!$F$39</f>
        <v>1190.9995620386965</v>
      </c>
      <c r="F69" s="37">
        <f>Blad1!G60*(((Under!$D$5-Under!$F$5)/(LN((Under!$D$5-Under!$H$5)/(Under!$F$5-Under!$H$5))))/49.8329)^Blad1!$H$39</f>
        <v>1607.9994086970814</v>
      </c>
      <c r="G69" s="37">
        <f>Blad1!J60*(((Under!$D$5-Under!$F$5)/(LN((Under!$D$5-Under!$H$5)/(Under!$F$5-Under!$H$5))))/49.8329)^Blad1!$K$39</f>
        <v>2087.9992321887476</v>
      </c>
      <c r="H69" s="37">
        <f>Blad1!L60*(((Under!$D$5-Under!$F$5)/(LN((Under!$D$5-Under!$H$5)/(Under!$F$5-Under!$H$5))))/49.8329)^Blad1!$M$39</f>
        <v>2934.9989207250833</v>
      </c>
    </row>
    <row r="71" spans="3:8" ht="15.5" x14ac:dyDescent="0.35">
      <c r="C71" s="49"/>
    </row>
    <row r="73" spans="3:8" ht="20" x14ac:dyDescent="0.4">
      <c r="C73" s="70" t="s">
        <v>25</v>
      </c>
      <c r="D73" s="71"/>
      <c r="E73" s="71"/>
      <c r="F73" s="71"/>
      <c r="G73" s="71"/>
      <c r="H73" s="64"/>
    </row>
    <row r="74" spans="3:8" ht="13" x14ac:dyDescent="0.3">
      <c r="C74" s="12"/>
      <c r="D74" s="72" t="s">
        <v>12</v>
      </c>
      <c r="E74" s="73"/>
      <c r="F74" s="73"/>
      <c r="G74" s="73"/>
      <c r="H74" s="61"/>
    </row>
    <row r="75" spans="3:8" ht="13" x14ac:dyDescent="0.3">
      <c r="C75" s="12"/>
      <c r="D75" s="65" t="s">
        <v>20</v>
      </c>
      <c r="E75" s="66"/>
      <c r="F75" s="66"/>
      <c r="G75" s="66"/>
      <c r="H75" s="67"/>
    </row>
    <row r="76" spans="3:8" ht="13" x14ac:dyDescent="0.3">
      <c r="C76" s="48" t="s">
        <v>8</v>
      </c>
      <c r="D76" s="39">
        <v>140</v>
      </c>
      <c r="E76" s="40" t="s">
        <v>22</v>
      </c>
      <c r="F76" s="40">
        <v>260</v>
      </c>
      <c r="G76" s="40">
        <v>340</v>
      </c>
      <c r="H76" s="41">
        <v>420</v>
      </c>
    </row>
    <row r="77" spans="3:8" ht="13" x14ac:dyDescent="0.3">
      <c r="C77" s="6">
        <v>700</v>
      </c>
      <c r="D77" s="42">
        <f>Blad1!C65*(((Under!$D$5-Under!$F$5)/(LN((Under!$D$5-Under!$H$5)/(Under!$F$5-Under!$H$5))))/49.8329)^Blad1!$D$68</f>
        <v>98.999963595156132</v>
      </c>
      <c r="E77" s="54" t="s">
        <v>22</v>
      </c>
      <c r="F77" s="37">
        <f>Blad1!G65*(((Under!$D$5-Under!$F$5)/(LN((Under!$D$5-Under!$H$5)/(Under!$F$5-Under!$H$5))))/49.8329)^Blad1!$H$68</f>
        <v>171.99993675118034</v>
      </c>
      <c r="G77" s="37">
        <f>Blad1!J65*(((Under!$D$5-Under!$F$5)/(LN((Under!$D$5-Under!$H$5)/(Under!$F$5-Under!$H$5))))/49.8329)^Blad1!$K$68</f>
        <v>234.99991358446152</v>
      </c>
      <c r="H77" s="37">
        <f>Blad1!L65*(((Under!$D$5-Under!$F$5)/(LN((Under!$D$5-Under!$H$5)/(Under!$F$5-Under!$H$5))))/49.8329)^Blad1!$M$68</f>
        <v>316.99988343095447</v>
      </c>
    </row>
    <row r="78" spans="3:8" ht="13" x14ac:dyDescent="0.3">
      <c r="C78" s="6">
        <v>800</v>
      </c>
      <c r="D78" s="42">
        <f>Blad1!C66*(((Under!$D$5-Under!$F$5)/(LN((Under!$D$5-Under!$H$5)/(Under!$F$5-Under!$H$5))))/49.8329)^Blad1!$D$68</f>
        <v>123.99995440201374</v>
      </c>
      <c r="E78" s="54" t="s">
        <v>22</v>
      </c>
      <c r="F78" s="37">
        <f>Blad1!G66*(((Under!$D$5-Under!$F$5)/(LN((Under!$D$5-Under!$H$5)/(Under!$F$5-Under!$H$5))))/49.8329)^Blad1!$H$68</f>
        <v>214.99992093897544</v>
      </c>
      <c r="G78" s="37">
        <f>Blad1!J66*(((Under!$D$5-Under!$F$5)/(LN((Under!$D$5-Under!$H$5)/(Under!$F$5-Under!$H$5))))/49.8329)^Blad1!$K$68</f>
        <v>293.99989188864549</v>
      </c>
      <c r="H78" s="37">
        <f>Blad1!L66*(((Under!$D$5-Under!$F$5)/(LN((Under!$D$5-Under!$H$5)/(Under!$F$5-Under!$H$5))))/49.8329)^Blad1!$M$68</f>
        <v>395.99985438062453</v>
      </c>
    </row>
    <row r="79" spans="3:8" ht="13" x14ac:dyDescent="0.3">
      <c r="C79" s="6">
        <v>900</v>
      </c>
      <c r="D79" s="42">
        <f>Blad1!C67*(((Under!$D$5-Under!$F$5)/(LN((Under!$D$5-Under!$H$5)/(Under!$F$5-Under!$H$5))))/49.8329)^Blad1!$D$68</f>
        <v>148.99994520887134</v>
      </c>
      <c r="E79" s="54" t="s">
        <v>22</v>
      </c>
      <c r="F79" s="37">
        <f>Blad1!G67*(((Under!$D$5-Under!$F$5)/(LN((Under!$D$5-Under!$H$5)/(Under!$F$5-Under!$H$5))))/49.8329)^Blad1!$H$68</f>
        <v>257.9999051267705</v>
      </c>
      <c r="G79" s="37">
        <f>Blad1!J67*(((Under!$D$5-Under!$F$5)/(LN((Under!$D$5-Under!$H$5)/(Under!$F$5-Under!$H$5))))/49.8329)^Blad1!$K$68</f>
        <v>352.99987019282941</v>
      </c>
      <c r="H79" s="37">
        <f>Blad1!L67*(((Under!$D$5-Under!$F$5)/(LN((Under!$D$5-Under!$H$5)/(Under!$F$5-Under!$H$5))))/49.8329)^Blad1!$M$68</f>
        <v>474.99982533029458</v>
      </c>
    </row>
    <row r="80" spans="3:8" ht="13" x14ac:dyDescent="0.3">
      <c r="C80" s="6">
        <v>1000</v>
      </c>
      <c r="D80" s="42">
        <f>Blad1!C68*(((Under!$D$5-Under!$F$5)/(LN((Under!$D$5-Under!$H$5)/(Under!$F$5-Under!$H$5))))/49.8329)^Blad1!$D$68</f>
        <v>173.99993601572896</v>
      </c>
      <c r="E80" s="54" t="s">
        <v>22</v>
      </c>
      <c r="F80" s="37">
        <f>Blad1!G68*(((Under!$D$5-Under!$F$5)/(LN((Under!$D$5-Under!$H$5)/(Under!$F$5-Under!$H$5))))/49.8329)^Blad1!$H$68</f>
        <v>300.99988931456562</v>
      </c>
      <c r="G80" s="37">
        <f>Blad1!J68*(((Under!$D$5-Under!$F$5)/(LN((Under!$D$5-Under!$H$5)/(Under!$F$5-Under!$H$5))))/49.8329)^Blad1!$K$68</f>
        <v>410.99984886473908</v>
      </c>
      <c r="H80" s="37">
        <f>Blad1!L68*(((Under!$D$5-Under!$F$5)/(LN((Under!$D$5-Under!$H$5)/(Under!$F$5-Under!$H$5))))/49.8329)^Blad1!$M$68</f>
        <v>554.99979591223894</v>
      </c>
    </row>
    <row r="81" spans="3:8" ht="13" x14ac:dyDescent="0.3">
      <c r="C81" s="6">
        <v>1100</v>
      </c>
      <c r="D81" s="42">
        <f>Blad1!C69*(((Under!$D$5-Under!$F$5)/(LN((Under!$D$5-Under!$H$5)/(Under!$F$5-Under!$H$5))))/49.8329)^Blad1!$D$68</f>
        <v>197.99992719031226</v>
      </c>
      <c r="E81" s="54" t="s">
        <v>22</v>
      </c>
      <c r="F81" s="37">
        <f>Blad1!G69*(((Under!$D$5-Under!$F$5)/(LN((Under!$D$5-Under!$H$5)/(Under!$F$5-Under!$H$5))))/49.8329)^Blad1!$H$68</f>
        <v>344.99987313463498</v>
      </c>
      <c r="G81" s="37">
        <f>Blad1!J69*(((Under!$D$5-Under!$F$5)/(LN((Under!$D$5-Under!$H$5)/(Under!$F$5-Under!$H$5))))/49.8329)^Blad1!$K$68</f>
        <v>469.99982716892305</v>
      </c>
      <c r="H81" s="37">
        <f>Blad1!L69*(((Under!$D$5-Under!$F$5)/(LN((Under!$D$5-Under!$H$5)/(Under!$F$5-Under!$H$5))))/49.8329)^Blad1!$M$68</f>
        <v>632.99976722963459</v>
      </c>
    </row>
    <row r="82" spans="3:8" ht="13" x14ac:dyDescent="0.3">
      <c r="C82" s="6">
        <v>1200</v>
      </c>
      <c r="D82" s="42">
        <f>Blad1!C70*(((Under!$D$5-Under!$F$5)/(LN((Under!$D$5-Under!$H$5)/(Under!$F$5-Under!$H$5))))/49.8329)^Blad1!$D$68</f>
        <v>222.99991799716986</v>
      </c>
      <c r="E82" s="54" t="s">
        <v>22</v>
      </c>
      <c r="F82" s="37">
        <f>Blad1!G70*(((Under!$D$5-Under!$F$5)/(LN((Under!$D$5-Under!$H$5)/(Under!$F$5-Under!$H$5))))/49.8329)^Blad1!$H$68</f>
        <v>387.9998573224301</v>
      </c>
      <c r="G82" s="37">
        <f>Blad1!J70*(((Under!$D$5-Under!$F$5)/(LN((Under!$D$5-Under!$H$5)/(Under!$F$5-Under!$H$5))))/49.8329)^Blad1!$K$68</f>
        <v>528.99980547310702</v>
      </c>
      <c r="H82" s="37">
        <f>Blad1!L70*(((Under!$D$5-Under!$F$5)/(LN((Under!$D$5-Under!$H$5)/(Under!$F$5-Under!$H$5))))/49.8329)^Blad1!$M$68</f>
        <v>712.99973781157894</v>
      </c>
    </row>
    <row r="83" spans="3:8" ht="13" x14ac:dyDescent="0.3">
      <c r="C83" s="6">
        <v>1300</v>
      </c>
      <c r="D83" s="42">
        <f>Blad1!C71*(((Under!$D$5-Under!$F$5)/(LN((Under!$D$5-Under!$H$5)/(Under!$F$5-Under!$H$5))))/49.8329)^Blad1!$D$68</f>
        <v>247.99990880402748</v>
      </c>
      <c r="E83" s="54" t="s">
        <v>22</v>
      </c>
      <c r="F83" s="37">
        <f>Blad1!G71*(((Under!$D$5-Under!$F$5)/(LN((Under!$D$5-Under!$H$5)/(Under!$F$5-Under!$H$5))))/49.8329)^Blad1!$H$68</f>
        <v>430.99984151022517</v>
      </c>
      <c r="G83" s="37">
        <f>Blad1!J71*(((Under!$D$5-Under!$F$5)/(LN((Under!$D$5-Under!$H$5)/(Under!$F$5-Under!$H$5))))/49.8329)^Blad1!$K$68</f>
        <v>586.99978414501663</v>
      </c>
      <c r="H83" s="37">
        <f>Blad1!L71*(((Under!$D$5-Under!$F$5)/(LN((Under!$D$5-Under!$H$5)/(Under!$F$5-Under!$H$5))))/49.8329)^Blad1!$M$68</f>
        <v>791.99970876124905</v>
      </c>
    </row>
    <row r="84" spans="3:8" ht="13" x14ac:dyDescent="0.3">
      <c r="C84" s="6">
        <v>1500</v>
      </c>
      <c r="D84" s="42">
        <f>Blad1!C72*(((Under!$D$5-Under!$F$5)/(LN((Under!$D$5-Under!$H$5)/(Under!$F$5-Under!$H$5))))/49.8329)^Blad1!$D$68</f>
        <v>297.99989041774268</v>
      </c>
      <c r="E84" s="54" t="s">
        <v>22</v>
      </c>
      <c r="F84" s="37">
        <f>Blad1!G72*(((Under!$D$5-Under!$F$5)/(LN((Under!$D$5-Under!$H$5)/(Under!$F$5-Under!$H$5))))/49.8329)^Blad1!$H$68</f>
        <v>515.999810253541</v>
      </c>
      <c r="G84" s="37">
        <f>Blad1!J72*(((Under!$D$5-Under!$F$5)/(LN((Under!$D$5-Under!$H$5)/(Under!$F$5-Under!$H$5))))/49.8329)^Blad1!$K$68</f>
        <v>704.99974075338457</v>
      </c>
      <c r="H84" s="37">
        <f>Blad1!L72*(((Under!$D$5-Under!$F$5)/(LN((Under!$D$5-Under!$H$5)/(Under!$F$5-Under!$H$5))))/49.8329)^Blad1!$M$68</f>
        <v>949.99965066058917</v>
      </c>
    </row>
    <row r="85" spans="3:8" ht="13" x14ac:dyDescent="0.3">
      <c r="C85" s="6">
        <v>1700</v>
      </c>
      <c r="D85" s="42">
        <f>Blad1!C73*(((Under!$D$5-Under!$F$5)/(LN((Under!$D$5-Under!$H$5)/(Under!$F$5-Under!$H$5))))/49.8329)^Blad1!$D$68</f>
        <v>346.99987239918363</v>
      </c>
      <c r="E85" s="54" t="s">
        <v>22</v>
      </c>
      <c r="F85" s="37">
        <f>Blad1!G73*(((Under!$D$5-Under!$F$5)/(LN((Under!$D$5-Under!$H$5)/(Under!$F$5-Under!$H$5))))/49.8329)^Blad1!$H$68</f>
        <v>602.99977826140548</v>
      </c>
      <c r="G85" s="37">
        <f>Blad1!J73*(((Under!$D$5-Under!$F$5)/(LN((Under!$D$5-Under!$H$5)/(Under!$F$5-Under!$H$5))))/49.8329)^Blad1!$K$68</f>
        <v>821.99969772947816</v>
      </c>
      <c r="H85" s="37">
        <f>Blad1!L73*(((Under!$D$5-Under!$F$5)/(LN((Under!$D$5-Under!$H$5)/(Under!$F$5-Under!$H$5))))/49.8329)^Blad1!$M$68</f>
        <v>1107.9995925599292</v>
      </c>
    </row>
    <row r="86" spans="3:8" ht="13" x14ac:dyDescent="0.3">
      <c r="C86" s="6">
        <v>1900</v>
      </c>
      <c r="D86" s="42">
        <f>Blad1!C74*(((Under!$D$5-Under!$F$5)/(LN((Under!$D$5-Under!$H$5)/(Under!$F$5-Under!$H$5))))/49.8329)^Blad1!$D$68</f>
        <v>396.99985401289882</v>
      </c>
      <c r="E86" s="54" t="s">
        <v>22</v>
      </c>
      <c r="F86" s="37">
        <f>Blad1!G74*(((Under!$D$5-Under!$F$5)/(LN((Under!$D$5-Under!$H$5)/(Under!$F$5-Under!$H$5))))/49.8329)^Blad1!$H$68</f>
        <v>688.99974663699572</v>
      </c>
      <c r="G86" s="37">
        <f>Blad1!J74*(((Under!$D$5-Under!$F$5)/(LN((Under!$D$5-Under!$H$5)/(Under!$F$5-Under!$H$5))))/49.8329)^Blad1!$K$68</f>
        <v>939.9996543378461</v>
      </c>
      <c r="H86" s="37">
        <f>Blad1!L74*(((Under!$D$5-Under!$F$5)/(LN((Under!$D$5-Under!$H$5)/(Under!$F$5-Under!$H$5))))/49.8329)^Blad1!$M$68</f>
        <v>1266.9995340915436</v>
      </c>
    </row>
    <row r="87" spans="3:8" ht="13" x14ac:dyDescent="0.3">
      <c r="C87" s="6">
        <v>2100</v>
      </c>
      <c r="D87" s="42">
        <f>Blad1!C75*(((Under!$D$5-Under!$F$5)/(LN((Under!$D$5-Under!$H$5)/(Under!$F$5-Under!$H$5))))/49.8329)^Blad1!$D$68</f>
        <v>445.99983599433972</v>
      </c>
      <c r="E87" s="54" t="s">
        <v>22</v>
      </c>
      <c r="F87" s="37">
        <f>Blad1!G75*(((Under!$D$5-Under!$F$5)/(LN((Under!$D$5-Under!$H$5)/(Under!$F$5-Under!$H$5))))/49.8329)^Blad1!$H$68</f>
        <v>774.99971501258585</v>
      </c>
      <c r="G87" s="37">
        <f>Blad1!J75*(((Under!$D$5-Under!$F$5)/(LN((Under!$D$5-Under!$H$5)/(Under!$F$5-Under!$H$5))))/49.8329)^Blad1!$K$68</f>
        <v>1056.9996113139396</v>
      </c>
      <c r="H87" s="37">
        <f>Blad1!L75*(((Under!$D$5-Under!$F$5)/(LN((Under!$D$5-Under!$H$5)/(Under!$F$5-Under!$H$5))))/49.8329)^Blad1!$M$68</f>
        <v>1424.9994759908836</v>
      </c>
    </row>
    <row r="88" spans="3:8" ht="13" x14ac:dyDescent="0.3">
      <c r="C88" s="6">
        <v>2300</v>
      </c>
      <c r="D88" s="42">
        <f>Blad1!C76*(((Under!$D$5-Under!$F$5)/(LN((Under!$D$5-Under!$H$5)/(Under!$F$5-Under!$H$5))))/49.8329)^Blad1!$D$68</f>
        <v>495.99981760805497</v>
      </c>
      <c r="E88" s="54" t="s">
        <v>22</v>
      </c>
      <c r="F88" s="37">
        <f>Blad1!G76*(((Under!$D$5-Under!$F$5)/(LN((Under!$D$5-Under!$H$5)/(Under!$F$5-Under!$H$5))))/49.8329)^Blad1!$H$68</f>
        <v>860.99968338817598</v>
      </c>
      <c r="G88" s="37">
        <f>Blad1!J76*(((Under!$D$5-Under!$F$5)/(LN((Under!$D$5-Under!$H$5)/(Under!$F$5-Under!$H$5))))/49.8329)^Blad1!$K$68</f>
        <v>1174.9995679223075</v>
      </c>
      <c r="H88" s="37">
        <f>Blad1!L76*(((Under!$D$5-Under!$F$5)/(LN((Under!$D$5-Under!$H$5)/(Under!$F$5-Under!$H$5))))/49.8329)^Blad1!$M$68</f>
        <v>1582.9994178902236</v>
      </c>
    </row>
    <row r="89" spans="3:8" ht="13" x14ac:dyDescent="0.3">
      <c r="C89" s="6">
        <v>2500</v>
      </c>
      <c r="D89" s="42">
        <f>Blad1!C77*(((Under!$D$5-Under!$F$5)/(LN((Under!$D$5-Under!$H$5)/(Under!$F$5-Under!$H$5))))/49.8329)^Blad1!$D$68</f>
        <v>545.99979922177022</v>
      </c>
      <c r="E89" s="54" t="s">
        <v>22</v>
      </c>
      <c r="F89" s="37">
        <f>Blad1!G77*(((Under!$D$5-Under!$F$5)/(LN((Under!$D$5-Under!$H$5)/(Under!$F$5-Under!$H$5))))/49.8329)^Blad1!$H$68</f>
        <v>946.99965176376622</v>
      </c>
      <c r="G89" s="37">
        <f>Blad1!J77*(((Under!$D$5-Under!$F$5)/(LN((Under!$D$5-Under!$H$5)/(Under!$F$5-Under!$H$5))))/49.8329)^Blad1!$K$68</f>
        <v>1291.9995248984012</v>
      </c>
      <c r="H89" s="37">
        <f>Blad1!L77*(((Under!$D$5-Under!$F$5)/(LN((Under!$D$5-Under!$H$5)/(Under!$F$5-Under!$H$5))))/49.8329)^Blad1!$M$68</f>
        <v>1741.9993594218381</v>
      </c>
    </row>
    <row r="90" spans="3:8" ht="13" x14ac:dyDescent="0.3">
      <c r="C90" s="6">
        <v>2700</v>
      </c>
      <c r="D90" s="42">
        <f>Blad1!C78*(((Under!$D$5-Under!$F$5)/(LN((Under!$D$5-Under!$H$5)/(Under!$F$5-Under!$H$5))))/49.8329)^Blad1!$D$68</f>
        <v>594.99978120321111</v>
      </c>
      <c r="E90" s="54" t="s">
        <v>22</v>
      </c>
      <c r="F90" s="37">
        <f>Blad1!G78*(((Under!$D$5-Under!$F$5)/(LN((Under!$D$5-Under!$H$5)/(Under!$F$5-Under!$H$5))))/49.8329)^Blad1!$H$68</f>
        <v>1033.9996197716307</v>
      </c>
      <c r="G90" s="37">
        <f>Blad1!J78*(((Under!$D$5-Under!$F$5)/(LN((Under!$D$5-Under!$H$5)/(Under!$F$5-Under!$H$5))))/49.8329)^Blad1!$K$68</f>
        <v>1408.9994818744949</v>
      </c>
      <c r="H90" s="37">
        <f>Blad1!L78*(((Under!$D$5-Under!$F$5)/(LN((Under!$D$5-Under!$H$5)/(Under!$F$5-Under!$H$5))))/49.8329)^Blad1!$M$68</f>
        <v>1899.9993013211783</v>
      </c>
    </row>
    <row r="91" spans="3:8" ht="13" x14ac:dyDescent="0.3">
      <c r="C91" s="6">
        <v>2900</v>
      </c>
      <c r="D91" s="42">
        <f>Blad1!C79*(((Under!$D$5-Under!$F$5)/(LN((Under!$D$5-Under!$H$5)/(Under!$F$5-Under!$H$5))))/49.8329)^Blad1!$D$68</f>
        <v>644.99976281692625</v>
      </c>
      <c r="E91" s="54" t="s">
        <v>22</v>
      </c>
      <c r="F91" s="37">
        <f>Blad1!G79*(((Under!$D$5-Under!$F$5)/(LN((Under!$D$5-Under!$H$5)/(Under!$F$5-Under!$H$5))))/49.8329)^Blad1!$H$68</f>
        <v>1118.9995885149465</v>
      </c>
      <c r="G91" s="37">
        <f>Blad1!J79*(((Under!$D$5-Under!$F$5)/(LN((Under!$D$5-Under!$H$5)/(Under!$F$5-Under!$H$5))))/49.8329)^Blad1!$K$68</f>
        <v>1526.9994384828626</v>
      </c>
      <c r="H91" s="37">
        <f>Blad1!L79*(((Under!$D$5-Under!$F$5)/(LN((Under!$D$5-Under!$H$5)/(Under!$F$5-Under!$H$5))))/49.8329)^Blad1!$M$68</f>
        <v>2057.9992432205181</v>
      </c>
    </row>
    <row r="92" spans="3:8" ht="13" x14ac:dyDescent="0.3">
      <c r="C92" s="6">
        <v>3100</v>
      </c>
      <c r="D92" s="42">
        <f>Blad1!C80*(((Under!$D$5-Under!$F$5)/(LN((Under!$D$5-Under!$H$5)/(Under!$F$5-Under!$H$5))))/49.8329)^Blad1!$D$68</f>
        <v>693.99974479836726</v>
      </c>
      <c r="E92" s="54" t="s">
        <v>22</v>
      </c>
      <c r="F92" s="37">
        <f>Blad1!G80*(((Under!$D$5-Under!$F$5)/(LN((Under!$D$5-Under!$H$5)/(Under!$F$5-Under!$H$5))))/49.8329)^Blad1!$H$68</f>
        <v>1205.999556522811</v>
      </c>
      <c r="G92" s="37">
        <f>Blad1!J80*(((Under!$D$5-Under!$F$5)/(LN((Under!$D$5-Under!$H$5)/(Under!$F$5-Under!$H$5))))/49.8329)^Blad1!$K$68</f>
        <v>1643.9993954589563</v>
      </c>
      <c r="H92" s="37">
        <f>Blad1!L80*(((Under!$D$5-Under!$F$5)/(LN((Under!$D$5-Under!$H$5)/(Under!$F$5-Under!$H$5))))/49.8329)^Blad1!$M$68</f>
        <v>2216.9991847521328</v>
      </c>
    </row>
    <row r="93" spans="3:8" ht="13" x14ac:dyDescent="0.3">
      <c r="C93" s="6">
        <v>3300</v>
      </c>
      <c r="D93" s="42">
        <f>Blad1!C81*(((Under!$D$5-Under!$F$5)/(LN((Under!$D$5-Under!$H$5)/(Under!$F$5-Under!$H$5))))/49.8329)^Blad1!$D$68</f>
        <v>743.9997264120824</v>
      </c>
      <c r="E93" s="54" t="s">
        <v>22</v>
      </c>
      <c r="F93" s="37">
        <f>Blad1!G81*(((Under!$D$5-Under!$F$5)/(LN((Under!$D$5-Under!$H$5)/(Under!$F$5-Under!$H$5))))/49.8329)^Blad1!$H$68</f>
        <v>1291.9995248984012</v>
      </c>
      <c r="G93" s="37">
        <f>Blad1!J81*(((Under!$D$5-Under!$F$5)/(LN((Under!$D$5-Under!$H$5)/(Under!$F$5-Under!$H$5))))/49.8329)^Blad1!$K$68</f>
        <v>1761.9993520673243</v>
      </c>
      <c r="H93" s="37">
        <f>Blad1!L81*(((Under!$D$5-Under!$F$5)/(LN((Under!$D$5-Under!$H$5)/(Under!$F$5-Under!$H$5))))/49.8329)^Blad1!$M$68</f>
        <v>2374.9991266514726</v>
      </c>
    </row>
    <row r="94" spans="3:8" ht="13" x14ac:dyDescent="0.3">
      <c r="C94" s="6">
        <v>3500</v>
      </c>
      <c r="D94" s="42">
        <f>Blad1!C82*(((Under!$D$5-Under!$F$5)/(LN((Under!$D$5-Under!$H$5)/(Under!$F$5-Under!$H$5))))/49.8329)^Blad1!$D$68</f>
        <v>793.99970802579764</v>
      </c>
      <c r="E94" s="54" t="s">
        <v>22</v>
      </c>
      <c r="F94" s="37">
        <f>Blad1!G82*(((Under!$D$5-Under!$F$5)/(LN((Under!$D$5-Under!$H$5)/(Under!$F$5-Under!$H$5))))/49.8329)^Blad1!$H$68</f>
        <v>1376.999493641717</v>
      </c>
      <c r="G94" s="37">
        <f>Blad1!J82*(((Under!$D$5-Under!$F$5)/(LN((Under!$D$5-Under!$H$5)/(Under!$F$5-Under!$H$5))))/49.8329)^Blad1!$K$68</f>
        <v>1879.9993086756922</v>
      </c>
      <c r="H94" s="37">
        <f>Blad1!L82*(((Under!$D$5-Under!$F$5)/(LN((Under!$D$5-Under!$H$5)/(Under!$F$5-Under!$H$5))))/49.8329)^Blad1!$M$68</f>
        <v>2532.9990685508128</v>
      </c>
    </row>
    <row r="95" spans="3:8" ht="13" x14ac:dyDescent="0.3">
      <c r="C95" s="6">
        <v>3700</v>
      </c>
      <c r="D95" s="42">
        <f>Blad1!C83*(((Under!$D$5-Under!$F$5)/(LN((Under!$D$5-Under!$H$5)/(Under!$F$5-Under!$H$5))))/49.8329)^Blad1!$D$68</f>
        <v>842.99969000723854</v>
      </c>
      <c r="E95" s="54" t="s">
        <v>22</v>
      </c>
      <c r="F95" s="37">
        <f>Blad1!G83*(((Under!$D$5-Under!$F$5)/(LN((Under!$D$5-Under!$H$5)/(Under!$F$5-Under!$H$5))))/49.8329)^Blad1!$H$68</f>
        <v>1463.9994616495815</v>
      </c>
      <c r="G95" s="37">
        <f>Blad1!J83*(((Under!$D$5-Under!$F$5)/(LN((Under!$D$5-Under!$H$5)/(Under!$F$5-Under!$H$5))))/49.8329)^Blad1!$K$68</f>
        <v>1996.9992656517857</v>
      </c>
      <c r="H95" s="37">
        <f>Blad1!L83*(((Under!$D$5-Under!$F$5)/(LN((Under!$D$5-Under!$H$5)/(Under!$F$5-Under!$H$5))))/49.8329)^Blad1!$M$68</f>
        <v>2691.999010082427</v>
      </c>
    </row>
    <row r="96" spans="3:8" ht="13" x14ac:dyDescent="0.3">
      <c r="C96" s="6">
        <v>3900</v>
      </c>
      <c r="D96" s="42">
        <f>Blad1!C84*(((Under!$D$5-Under!$F$5)/(LN((Under!$D$5-Under!$H$5)/(Under!$F$5-Under!$H$5))))/49.8329)^Blad1!$D$68</f>
        <v>892.99967162095379</v>
      </c>
      <c r="E96" s="54" t="s">
        <v>22</v>
      </c>
      <c r="F96" s="37">
        <f>Blad1!G84*(((Under!$D$5-Under!$F$5)/(LN((Under!$D$5-Under!$H$5)/(Under!$F$5-Under!$H$5))))/49.8329)^Blad1!$H$68</f>
        <v>1549.9994300251717</v>
      </c>
      <c r="G96" s="37">
        <f>Blad1!J84*(((Under!$D$5-Under!$F$5)/(LN((Under!$D$5-Under!$H$5)/(Under!$F$5-Under!$H$5))))/49.8329)^Blad1!$K$68</f>
        <v>2114.9992222601536</v>
      </c>
      <c r="H96" s="37">
        <f>Blad1!L84*(((Under!$D$5-Under!$F$5)/(LN((Under!$D$5-Under!$H$5)/(Under!$F$5-Under!$H$5))))/49.8329)^Blad1!$M$68</f>
        <v>2849.9989519817673</v>
      </c>
    </row>
    <row r="97" spans="3:8" ht="13" x14ac:dyDescent="0.3">
      <c r="C97" s="6">
        <v>4100</v>
      </c>
      <c r="D97" s="42">
        <f>Blad1!C85*(((Under!$D$5-Under!$F$5)/(LN((Under!$D$5-Under!$H$5)/(Under!$F$5-Under!$H$5))))/49.8329)^Blad1!$D$68</f>
        <v>941.99965360239469</v>
      </c>
      <c r="E97" s="54" t="s">
        <v>22</v>
      </c>
      <c r="F97" s="37">
        <f>Blad1!G85*(((Under!$D$5-Under!$F$5)/(LN((Under!$D$5-Under!$H$5)/(Under!$F$5-Under!$H$5))))/49.8329)^Blad1!$H$68</f>
        <v>1635.9993984007619</v>
      </c>
      <c r="G97" s="37">
        <f>Blad1!J85*(((Under!$D$5-Under!$F$5)/(LN((Under!$D$5-Under!$H$5)/(Under!$F$5-Under!$H$5))))/49.8329)^Blad1!$K$68</f>
        <v>2231.9991792362471</v>
      </c>
      <c r="H97" s="37">
        <f>Blad1!L85*(((Under!$D$5-Under!$F$5)/(LN((Under!$D$5-Under!$H$5)/(Under!$F$5-Under!$H$5))))/49.8329)^Blad1!$M$68</f>
        <v>3007.9988938811075</v>
      </c>
    </row>
    <row r="98" spans="3:8" ht="13" x14ac:dyDescent="0.3">
      <c r="C98" s="6">
        <v>4300</v>
      </c>
      <c r="D98" s="42">
        <f>Blad1!C86*(((Under!$D$5-Under!$F$5)/(LN((Under!$D$5-Under!$H$5)/(Under!$F$5-Under!$H$5))))/49.8329)^Blad1!$D$68</f>
        <v>991.99963521610994</v>
      </c>
      <c r="E98" s="54" t="s">
        <v>22</v>
      </c>
      <c r="F98" s="37">
        <f>Blad1!G86*(((Under!$D$5-Under!$F$5)/(LN((Under!$D$5-Under!$H$5)/(Under!$F$5-Under!$H$5))))/49.8329)^Blad1!$H$68</f>
        <v>1721.999366776352</v>
      </c>
      <c r="G98" s="37">
        <f>Blad1!J86*(((Under!$D$5-Under!$F$5)/(LN((Under!$D$5-Under!$H$5)/(Under!$F$5-Under!$H$5))))/49.8329)^Blad1!$K$68</f>
        <v>2348.999136212341</v>
      </c>
      <c r="H98" s="37">
        <f>Blad1!L86*(((Under!$D$5-Under!$F$5)/(LN((Under!$D$5-Under!$H$5)/(Under!$F$5-Under!$H$5))))/49.8329)^Blad1!$M$68</f>
        <v>3166.9988354127217</v>
      </c>
    </row>
    <row r="99" spans="3:8" ht="13" x14ac:dyDescent="0.3">
      <c r="C99" s="6">
        <v>4500</v>
      </c>
      <c r="D99" s="42">
        <f>Blad1!C87*(((Under!$D$5-Under!$F$5)/(LN((Under!$D$5-Under!$H$5)/(Under!$F$5-Under!$H$5))))/49.8329)^Blad1!$D$68</f>
        <v>1041.9996168298251</v>
      </c>
      <c r="E99" s="54" t="s">
        <v>22</v>
      </c>
      <c r="F99" s="37">
        <f>Blad1!G87*(((Under!$D$5-Under!$F$5)/(LN((Under!$D$5-Under!$H$5)/(Under!$F$5-Under!$H$5))))/49.8329)^Blad1!$H$68</f>
        <v>1807.9993351519422</v>
      </c>
      <c r="G99" s="37">
        <f>Blad1!J87*(((Under!$D$5-Under!$F$5)/(LN((Under!$D$5-Under!$H$5)/(Under!$F$5-Under!$H$5))))/49.8329)^Blad1!$K$68</f>
        <v>2466.9990928207089</v>
      </c>
      <c r="H99" s="37">
        <f>Blad1!L87*(((Under!$D$5-Under!$F$5)/(LN((Under!$D$5-Under!$H$5)/(Under!$F$5-Under!$H$5))))/49.8329)^Blad1!$M$68</f>
        <v>3324.998777312062</v>
      </c>
    </row>
    <row r="100" spans="3:8" ht="13" x14ac:dyDescent="0.3">
      <c r="C100" s="6">
        <v>4700</v>
      </c>
      <c r="D100" s="42">
        <f>Blad1!C88*(((Under!$D$5-Under!$F$5)/(LN((Under!$D$5-Under!$H$5)/(Under!$F$5-Under!$H$5))))/49.8329)^Blad1!$D$68</f>
        <v>1090.999598811266</v>
      </c>
      <c r="E100" s="54" t="s">
        <v>22</v>
      </c>
      <c r="F100" s="37">
        <f>Blad1!G88*(((Under!$D$5-Under!$F$5)/(LN((Under!$D$5-Under!$H$5)/(Under!$F$5-Under!$H$5))))/49.8329)^Blad1!$H$68</f>
        <v>1894.9993031598067</v>
      </c>
      <c r="G100" s="37">
        <f>Blad1!J88*(((Under!$D$5-Under!$F$5)/(LN((Under!$D$5-Under!$H$5)/(Under!$F$5-Under!$H$5))))/49.8329)^Blad1!$K$68</f>
        <v>2583.9990497968024</v>
      </c>
      <c r="H100" s="37">
        <f>Blad1!L88*(((Under!$D$5-Under!$F$5)/(LN((Under!$D$5-Under!$H$5)/(Under!$F$5-Under!$H$5))))/49.8329)^Blad1!$M$68</f>
        <v>3482.9987192114022</v>
      </c>
    </row>
    <row r="101" spans="3:8" ht="13" x14ac:dyDescent="0.3">
      <c r="C101" s="6">
        <v>4900</v>
      </c>
      <c r="D101" s="42">
        <f>Blad1!C89*(((Under!$D$5-Under!$F$5)/(LN((Under!$D$5-Under!$H$5)/(Under!$F$5-Under!$H$5))))/49.8329)^Blad1!$D$68</f>
        <v>1140.9995804249813</v>
      </c>
      <c r="E101" s="54" t="s">
        <v>22</v>
      </c>
      <c r="F101" s="37">
        <f>Blad1!G89*(((Under!$D$5-Under!$F$5)/(LN((Under!$D$5-Under!$H$5)/(Under!$F$5-Under!$H$5))))/49.8329)^Blad1!$H$68</f>
        <v>1979.9992719031225</v>
      </c>
      <c r="G101" s="37">
        <f>Blad1!J89*(((Under!$D$5-Under!$F$5)/(LN((Under!$D$5-Under!$H$5)/(Under!$F$5-Under!$H$5))))/49.8329)^Blad1!$K$68</f>
        <v>2701.9990064051703</v>
      </c>
      <c r="H101" s="37">
        <f>Blad1!L89*(((Under!$D$5-Under!$F$5)/(LN((Under!$D$5-Under!$H$5)/(Under!$F$5-Under!$H$5))))/49.8329)^Blad1!$M$68</f>
        <v>3641.9986607430164</v>
      </c>
    </row>
    <row r="103" spans="3:8" ht="15.5" x14ac:dyDescent="0.35">
      <c r="C103" s="49"/>
    </row>
    <row r="105" spans="3:8" ht="20" x14ac:dyDescent="0.4">
      <c r="C105" s="70" t="s">
        <v>26</v>
      </c>
      <c r="D105" s="71"/>
      <c r="E105" s="71"/>
      <c r="F105" s="71"/>
      <c r="G105" s="71"/>
      <c r="H105" s="64"/>
    </row>
    <row r="106" spans="3:8" ht="13" x14ac:dyDescent="0.3">
      <c r="C106" s="30"/>
      <c r="D106" s="62" t="s">
        <v>12</v>
      </c>
      <c r="E106" s="63"/>
      <c r="F106" s="63"/>
      <c r="G106" s="63"/>
      <c r="H106" s="64"/>
    </row>
    <row r="107" spans="3:8" ht="13" x14ac:dyDescent="0.3">
      <c r="C107" s="12"/>
      <c r="D107" s="65" t="s">
        <v>20</v>
      </c>
      <c r="E107" s="68"/>
      <c r="F107" s="68"/>
      <c r="G107" s="68"/>
      <c r="H107" s="69"/>
    </row>
    <row r="108" spans="3:8" ht="13" x14ac:dyDescent="0.3">
      <c r="C108" s="48" t="s">
        <v>8</v>
      </c>
      <c r="D108" s="39" t="s">
        <v>22</v>
      </c>
      <c r="E108" s="40" t="s">
        <v>22</v>
      </c>
      <c r="F108" s="40">
        <v>260</v>
      </c>
      <c r="G108" s="40">
        <v>340</v>
      </c>
      <c r="H108" s="41">
        <v>420</v>
      </c>
    </row>
    <row r="109" spans="3:8" ht="13" x14ac:dyDescent="0.3">
      <c r="C109" s="6">
        <v>700</v>
      </c>
      <c r="D109" s="54" t="s">
        <v>22</v>
      </c>
      <c r="E109" s="54" t="s">
        <v>22</v>
      </c>
      <c r="F109" s="37">
        <f>Blad1!G94*(((Under!$D$5-Under!$F$5)/(LN((Under!$D$5-Under!$H$5)/(Under!$F$5-Under!$H$5))))/49.8329)^Blad1!$H$97</f>
        <v>195.99992792576364</v>
      </c>
      <c r="G109" s="37">
        <f>Blad1!J94*(((Under!$D$5-Under!$F$5)/(LN((Under!$D$5-Under!$H$5)/(Under!$F$5-Under!$H$5))))/49.8329)^Blad1!$K$97</f>
        <v>264.99990255269063</v>
      </c>
      <c r="H109" s="37">
        <f>Blad1!L94*(((Under!$D$5-Under!$F$5)/(LN((Under!$D$5-Under!$H$5)/(Under!$F$5-Under!$H$5))))/49.8329)^Blad1!$M$97</f>
        <v>362.99986651557248</v>
      </c>
    </row>
    <row r="110" spans="3:8" ht="13" x14ac:dyDescent="0.3">
      <c r="C110" s="6">
        <v>800</v>
      </c>
      <c r="D110" s="54" t="s">
        <v>22</v>
      </c>
      <c r="E110" s="54" t="s">
        <v>22</v>
      </c>
      <c r="F110" s="37">
        <f>Blad1!G95*(((Under!$D$5-Under!$F$5)/(LN((Under!$D$5-Under!$H$5)/(Under!$F$5-Under!$H$5))))/49.8329)^Blad1!$H$97</f>
        <v>244.99990990720457</v>
      </c>
      <c r="G110" s="37">
        <f>Blad1!J95*(((Under!$D$5-Under!$F$5)/(LN((Under!$D$5-Under!$H$5)/(Under!$F$5-Under!$H$5))))/49.8329)^Blad1!$K$97</f>
        <v>331.99987791506902</v>
      </c>
      <c r="H110" s="37">
        <f>Blad1!L95*(((Under!$D$5-Under!$F$5)/(LN((Under!$D$5-Under!$H$5)/(Under!$F$5-Under!$H$5))))/49.8329)^Blad1!$M$97</f>
        <v>454.9998326848085</v>
      </c>
    </row>
    <row r="111" spans="3:8" ht="13" x14ac:dyDescent="0.3">
      <c r="C111" s="6">
        <v>900</v>
      </c>
      <c r="D111" s="54" t="s">
        <v>22</v>
      </c>
      <c r="E111" s="54" t="s">
        <v>22</v>
      </c>
      <c r="F111" s="37">
        <f>Blad1!G96*(((Under!$D$5-Under!$F$5)/(LN((Under!$D$5-Under!$H$5)/(Under!$F$5-Under!$H$5))))/49.8329)^Blad1!$H$97</f>
        <v>292.99989225637114</v>
      </c>
      <c r="G111" s="37">
        <f>Blad1!J96*(((Under!$D$5-Under!$F$5)/(LN((Under!$D$5-Under!$H$5)/(Under!$F$5-Under!$H$5))))/49.8329)^Blad1!$K$97</f>
        <v>396.99985401289882</v>
      </c>
      <c r="H111" s="37">
        <f>Blad1!L96*(((Under!$D$5-Under!$F$5)/(LN((Under!$D$5-Under!$H$5)/(Under!$F$5-Under!$H$5))))/49.8329)^Blad1!$M$97</f>
        <v>545.99979922177022</v>
      </c>
    </row>
    <row r="112" spans="3:8" ht="13" x14ac:dyDescent="0.3">
      <c r="C112" s="6">
        <v>1000</v>
      </c>
      <c r="D112" s="54" t="s">
        <v>22</v>
      </c>
      <c r="E112" s="54" t="s">
        <v>22</v>
      </c>
      <c r="F112" s="37">
        <f>Blad1!G97*(((Under!$D$5-Under!$F$5)/(LN((Under!$D$5-Under!$H$5)/(Under!$F$5-Under!$H$5))))/49.8329)^Blad1!$H$97</f>
        <v>341.99987423781209</v>
      </c>
      <c r="G112" s="37">
        <f>Blad1!J97*(((Under!$D$5-Under!$F$5)/(LN((Under!$D$5-Under!$H$5)/(Under!$F$5-Under!$H$5))))/49.8329)^Blad1!$K$97</f>
        <v>462.99982974300292</v>
      </c>
      <c r="H112" s="37">
        <f>Blad1!L97*(((Under!$D$5-Under!$F$5)/(LN((Under!$D$5-Under!$H$5)/(Under!$F$5-Under!$H$5))))/49.8329)^Blad1!$M$97</f>
        <v>635.99976612645753</v>
      </c>
    </row>
    <row r="113" spans="3:8" ht="13" x14ac:dyDescent="0.3">
      <c r="C113" s="6">
        <v>1100</v>
      </c>
      <c r="D113" s="54" t="s">
        <v>22</v>
      </c>
      <c r="E113" s="54" t="s">
        <v>22</v>
      </c>
      <c r="F113" s="37">
        <f>Blad1!G98*(((Under!$D$5-Under!$F$5)/(LN((Under!$D$5-Under!$H$5)/(Under!$F$5-Under!$H$5))))/49.8329)^Blad1!$H$97</f>
        <v>391.99985585152729</v>
      </c>
      <c r="G113" s="37">
        <f>Blad1!J98*(((Under!$D$5-Under!$F$5)/(LN((Under!$D$5-Under!$H$5)/(Under!$F$5-Under!$H$5))))/49.8329)^Blad1!$K$97</f>
        <v>529.99980510538126</v>
      </c>
      <c r="H113" s="37">
        <f>Blad1!L98*(((Under!$D$5-Under!$F$5)/(LN((Under!$D$5-Under!$H$5)/(Under!$F$5-Under!$H$5))))/49.8329)^Blad1!$M$97</f>
        <v>727.99973229569355</v>
      </c>
    </row>
    <row r="114" spans="3:8" ht="13" x14ac:dyDescent="0.3">
      <c r="C114" s="6">
        <v>1200</v>
      </c>
      <c r="D114" s="54" t="s">
        <v>22</v>
      </c>
      <c r="E114" s="54" t="s">
        <v>22</v>
      </c>
      <c r="F114" s="37">
        <f>Blad1!G99*(((Under!$D$5-Under!$F$5)/(LN((Under!$D$5-Under!$H$5)/(Under!$F$5-Under!$H$5))))/49.8329)^Blad1!$H$97</f>
        <v>439.99983820069389</v>
      </c>
      <c r="G114" s="37">
        <f>Blad1!J99*(((Under!$D$5-Under!$F$5)/(LN((Under!$D$5-Under!$H$5)/(Under!$F$5-Under!$H$5))))/49.8329)^Blad1!$K$97</f>
        <v>595.99978083548535</v>
      </c>
      <c r="H114" s="37">
        <f>Blad1!L99*(((Under!$D$5-Under!$F$5)/(LN((Under!$D$5-Under!$H$5)/(Under!$F$5-Under!$H$5))))/49.8329)^Blad1!$M$97</f>
        <v>817.99969920038097</v>
      </c>
    </row>
    <row r="115" spans="3:8" ht="13" x14ac:dyDescent="0.3">
      <c r="C115" s="6">
        <v>1300</v>
      </c>
      <c r="D115" s="54" t="s">
        <v>22</v>
      </c>
      <c r="E115" s="54" t="s">
        <v>22</v>
      </c>
      <c r="F115" s="37">
        <f>Blad1!G100*(((Under!$D$5-Under!$F$5)/(LN((Under!$D$5-Under!$H$5)/(Under!$F$5-Under!$H$5))))/49.8329)^Blad1!$H$97</f>
        <v>488.99982018213484</v>
      </c>
      <c r="G115" s="37">
        <f>Blad1!J100*(((Under!$D$5-Under!$F$5)/(LN((Under!$D$5-Under!$H$5)/(Under!$F$5-Under!$H$5))))/49.8329)^Blad1!$K$97</f>
        <v>661.99975656558945</v>
      </c>
      <c r="H115" s="37">
        <f>Blad1!L100*(((Under!$D$5-Under!$F$5)/(LN((Under!$D$5-Under!$H$5)/(Under!$F$5-Under!$H$5))))/49.8329)^Blad1!$M$97</f>
        <v>908.99966573734264</v>
      </c>
    </row>
    <row r="116" spans="3:8" ht="13" x14ac:dyDescent="0.3">
      <c r="C116" s="6">
        <v>1500</v>
      </c>
      <c r="D116" s="54" t="s">
        <v>22</v>
      </c>
      <c r="E116" s="54" t="s">
        <v>22</v>
      </c>
      <c r="F116" s="37">
        <f>Blad1!G101*(((Under!$D$5-Under!$F$5)/(LN((Under!$D$5-Under!$H$5)/(Under!$F$5-Under!$H$5))))/49.8329)^Blad1!$H$97</f>
        <v>586.99978414501663</v>
      </c>
      <c r="G116" s="37">
        <f>Blad1!J101*(((Under!$D$5-Under!$F$5)/(LN((Under!$D$5-Under!$H$5)/(Under!$F$5-Under!$H$5))))/49.8329)^Blad1!$K$97</f>
        <v>794.999707658072</v>
      </c>
      <c r="H116" s="37">
        <f>Blad1!L101*(((Under!$D$5-Under!$F$5)/(LN((Under!$D$5-Under!$H$5)/(Under!$F$5-Under!$H$5))))/49.8329)^Blad1!$M$97</f>
        <v>1090.999598811266</v>
      </c>
    </row>
    <row r="117" spans="3:8" ht="13" x14ac:dyDescent="0.3">
      <c r="C117" s="6">
        <v>1700</v>
      </c>
      <c r="D117" s="54" t="s">
        <v>22</v>
      </c>
      <c r="E117" s="54" t="s">
        <v>22</v>
      </c>
      <c r="F117" s="37">
        <f>Blad1!G102*(((Under!$D$5-Under!$F$5)/(LN((Under!$D$5-Under!$H$5)/(Under!$F$5-Under!$H$5))))/49.8329)^Blad1!$H$97</f>
        <v>684.99974810789843</v>
      </c>
      <c r="G117" s="37">
        <f>Blad1!J102*(((Under!$D$5-Under!$F$5)/(LN((Under!$D$5-Under!$H$5)/(Under!$F$5-Under!$H$5))))/49.8329)^Blad1!$K$97</f>
        <v>926.99965911828008</v>
      </c>
      <c r="H117" s="37">
        <f>Blad1!L102*(((Under!$D$5-Under!$F$5)/(LN((Under!$D$5-Under!$H$5)/(Under!$F$5-Under!$H$5))))/49.8329)^Blad1!$M$97</f>
        <v>1272.9995318851893</v>
      </c>
    </row>
    <row r="118" spans="3:8" ht="13" x14ac:dyDescent="0.3">
      <c r="C118" s="6">
        <v>1900</v>
      </c>
      <c r="D118" s="54" t="s">
        <v>22</v>
      </c>
      <c r="E118" s="54" t="s">
        <v>22</v>
      </c>
      <c r="F118" s="37">
        <f>Blad1!G103*(((Under!$D$5-Under!$F$5)/(LN((Under!$D$5-Under!$H$5)/(Under!$F$5-Under!$H$5))))/49.8329)^Blad1!$H$97</f>
        <v>781.99971243850598</v>
      </c>
      <c r="G118" s="37">
        <f>Blad1!J103*(((Under!$D$5-Under!$F$5)/(LN((Under!$D$5-Under!$H$5)/(Under!$F$5-Under!$H$5))))/49.8329)^Blad1!$K$97</f>
        <v>1058.9996105784883</v>
      </c>
      <c r="H118" s="37">
        <f>Blad1!L103*(((Under!$D$5-Under!$F$5)/(LN((Under!$D$5-Under!$H$5)/(Under!$F$5-Under!$H$5))))/49.8329)^Blad1!$M$97</f>
        <v>1454.9994649591129</v>
      </c>
    </row>
    <row r="119" spans="3:8" ht="13" x14ac:dyDescent="0.3">
      <c r="C119" s="6">
        <v>2100</v>
      </c>
      <c r="D119" s="54" t="s">
        <v>22</v>
      </c>
      <c r="E119" s="54" t="s">
        <v>22</v>
      </c>
      <c r="F119" s="37">
        <f>Blad1!G104*(((Under!$D$5-Under!$F$5)/(LN((Under!$D$5-Under!$H$5)/(Under!$F$5-Under!$H$5))))/49.8329)^Blad1!$H$97</f>
        <v>880.99967603366213</v>
      </c>
      <c r="G119" s="37">
        <f>Blad1!J104*(((Under!$D$5-Under!$F$5)/(LN((Under!$D$5-Under!$H$5)/(Under!$F$5-Under!$H$5))))/49.8329)^Blad1!$K$97</f>
        <v>1191.9995616709707</v>
      </c>
      <c r="H119" s="37">
        <f>Blad1!L104*(((Under!$D$5-Under!$F$5)/(LN((Under!$D$5-Under!$H$5)/(Under!$F$5-Under!$H$5))))/49.8329)^Blad1!$M$97</f>
        <v>1636.9993980330362</v>
      </c>
    </row>
    <row r="120" spans="3:8" ht="13" x14ac:dyDescent="0.3">
      <c r="C120" s="6">
        <v>2300</v>
      </c>
      <c r="D120" s="54" t="s">
        <v>22</v>
      </c>
      <c r="E120" s="54" t="s">
        <v>22</v>
      </c>
      <c r="F120" s="37">
        <f>Blad1!G105*(((Under!$D$5-Under!$F$5)/(LN((Under!$D$5-Under!$H$5)/(Under!$F$5-Under!$H$5))))/49.8329)^Blad1!$H$97</f>
        <v>977.99964036426968</v>
      </c>
      <c r="G120" s="37">
        <f>Blad1!J105*(((Under!$D$5-Under!$F$5)/(LN((Under!$D$5-Under!$H$5)/(Under!$F$5-Under!$H$5))))/49.8329)^Blad1!$K$97</f>
        <v>1323.9995131311789</v>
      </c>
      <c r="H120" s="37">
        <f>Blad1!L105*(((Under!$D$5-Under!$F$5)/(LN((Under!$D$5-Under!$H$5)/(Under!$F$5-Under!$H$5))))/49.8329)^Blad1!$M$97</f>
        <v>1818.9993311069595</v>
      </c>
    </row>
    <row r="121" spans="3:8" ht="13" x14ac:dyDescent="0.3">
      <c r="C121" s="6">
        <v>2500</v>
      </c>
      <c r="D121" s="54" t="s">
        <v>22</v>
      </c>
      <c r="E121" s="54" t="s">
        <v>22</v>
      </c>
      <c r="F121" s="37">
        <f>Blad1!G106*(((Under!$D$5-Under!$F$5)/(LN((Under!$D$5-Under!$H$5)/(Under!$F$5-Under!$H$5))))/49.8329)^Blad1!$H$97</f>
        <v>1075.9996043271515</v>
      </c>
      <c r="G121" s="37">
        <f>Blad1!J106*(((Under!$D$5-Under!$F$5)/(LN((Under!$D$5-Under!$H$5)/(Under!$F$5-Under!$H$5))))/49.8329)^Blad1!$K$97</f>
        <v>1456.9994642236613</v>
      </c>
      <c r="H121" s="37">
        <f>Blad1!L106*(((Under!$D$5-Under!$F$5)/(LN((Under!$D$5-Under!$H$5)/(Under!$F$5-Under!$H$5))))/49.8329)^Blad1!$M$97</f>
        <v>2000.9992641808831</v>
      </c>
    </row>
    <row r="122" spans="3:8" ht="13" x14ac:dyDescent="0.3">
      <c r="C122" s="6">
        <v>2700</v>
      </c>
      <c r="D122" s="54" t="s">
        <v>22</v>
      </c>
      <c r="E122" s="54" t="s">
        <v>22</v>
      </c>
      <c r="F122" s="37">
        <f>Blad1!G107*(((Under!$D$5-Under!$F$5)/(LN((Under!$D$5-Under!$H$5)/(Under!$F$5-Under!$H$5))))/49.8329)^Blad1!$H$97</f>
        <v>1173.9995682900333</v>
      </c>
      <c r="G122" s="37">
        <f>Blad1!J107*(((Under!$D$5-Under!$F$5)/(LN((Under!$D$5-Under!$H$5)/(Under!$F$5-Under!$H$5))))/49.8329)^Blad1!$K$97</f>
        <v>1589.999415316144</v>
      </c>
      <c r="H122" s="37">
        <f>Blad1!L107*(((Under!$D$5-Under!$F$5)/(LN((Under!$D$5-Under!$H$5)/(Under!$F$5-Under!$H$5))))/49.8329)^Blad1!$M$97</f>
        <v>2181.9991976225319</v>
      </c>
    </row>
    <row r="123" spans="3:8" ht="13" x14ac:dyDescent="0.3">
      <c r="C123" s="6">
        <v>2900</v>
      </c>
      <c r="D123" s="54" t="s">
        <v>22</v>
      </c>
      <c r="E123" s="54" t="s">
        <v>22</v>
      </c>
      <c r="F123" s="37">
        <f>Blad1!G108*(((Under!$D$5-Under!$F$5)/(LN((Under!$D$5-Under!$H$5)/(Under!$F$5-Under!$H$5))))/49.8329)^Blad1!$H$97</f>
        <v>1270.9995326206408</v>
      </c>
      <c r="G123" s="37">
        <f>Blad1!J108*(((Under!$D$5-Under!$F$5)/(LN((Under!$D$5-Under!$H$5)/(Under!$F$5-Under!$H$5))))/49.8329)^Blad1!$K$97</f>
        <v>1720.9993671440777</v>
      </c>
      <c r="H123" s="37">
        <f>Blad1!L108*(((Under!$D$5-Under!$F$5)/(LN((Under!$D$5-Under!$H$5)/(Under!$F$5-Under!$H$5))))/49.8329)^Blad1!$M$97</f>
        <v>2364.9991303287297</v>
      </c>
    </row>
    <row r="124" spans="3:8" ht="13" x14ac:dyDescent="0.3">
      <c r="C124" s="6">
        <v>3100</v>
      </c>
      <c r="D124" s="54" t="s">
        <v>22</v>
      </c>
      <c r="E124" s="54" t="s">
        <v>22</v>
      </c>
      <c r="F124" s="37">
        <f>Blad1!G109*(((Under!$D$5-Under!$F$5)/(LN((Under!$D$5-Under!$H$5)/(Under!$F$5-Under!$H$5))))/49.8329)^Blad1!$H$97</f>
        <v>1369.9994962157969</v>
      </c>
      <c r="G124" s="37">
        <f>Blad1!J109*(((Under!$D$5-Under!$F$5)/(LN((Under!$D$5-Under!$H$5)/(Under!$F$5-Under!$H$5))))/49.8329)^Blad1!$K$97</f>
        <v>1853.9993182365602</v>
      </c>
      <c r="H124" s="37">
        <f>Blad1!L109*(((Under!$D$5-Under!$F$5)/(LN((Under!$D$5-Under!$H$5)/(Under!$F$5-Under!$H$5))))/49.8329)^Blad1!$M$97</f>
        <v>2546.9990634026531</v>
      </c>
    </row>
    <row r="125" spans="3:8" ht="13" x14ac:dyDescent="0.3">
      <c r="C125" s="6">
        <v>3300</v>
      </c>
      <c r="D125" s="54" t="s">
        <v>22</v>
      </c>
      <c r="E125" s="54" t="s">
        <v>22</v>
      </c>
      <c r="F125" s="37">
        <f>Blad1!G110*(((Under!$D$5-Under!$F$5)/(LN((Under!$D$5-Under!$H$5)/(Under!$F$5-Under!$H$5))))/49.8329)^Blad1!$H$97</f>
        <v>1466.9994605464044</v>
      </c>
      <c r="G125" s="37">
        <f>Blad1!J110*(((Under!$D$5-Under!$F$5)/(LN((Under!$D$5-Under!$H$5)/(Under!$F$5-Under!$H$5))))/49.8329)^Blad1!$K$97</f>
        <v>1986.9992693290426</v>
      </c>
      <c r="H125" s="37">
        <f>Blad1!L110*(((Under!$D$5-Under!$F$5)/(LN((Under!$D$5-Under!$H$5)/(Under!$F$5-Under!$H$5))))/49.8329)^Blad1!$M$97</f>
        <v>2727.9989968443024</v>
      </c>
    </row>
    <row r="126" spans="3:8" ht="13" x14ac:dyDescent="0.3">
      <c r="C126" s="6">
        <v>3500</v>
      </c>
      <c r="D126" s="54" t="s">
        <v>22</v>
      </c>
      <c r="E126" s="54" t="s">
        <v>22</v>
      </c>
      <c r="F126" s="37">
        <f>Blad1!G111*(((Under!$D$5-Under!$F$5)/(LN((Under!$D$5-Under!$H$5)/(Under!$F$5-Under!$H$5))))/49.8329)^Blad1!$H$97</f>
        <v>1564.9994245092862</v>
      </c>
      <c r="G126" s="37">
        <f>Blad1!J111*(((Under!$D$5-Under!$F$5)/(LN((Under!$D$5-Under!$H$5)/(Under!$F$5-Under!$H$5))))/49.8329)^Blad1!$K$97</f>
        <v>2118.999220789251</v>
      </c>
      <c r="H126" s="37">
        <f>Blad1!L111*(((Under!$D$5-Under!$F$5)/(LN((Under!$D$5-Under!$H$5)/(Under!$F$5-Under!$H$5))))/49.8329)^Blad1!$M$97</f>
        <v>2909.9989299182257</v>
      </c>
    </row>
    <row r="127" spans="3:8" ht="13" x14ac:dyDescent="0.3">
      <c r="C127" s="6">
        <v>3700</v>
      </c>
      <c r="D127" s="54" t="s">
        <v>22</v>
      </c>
      <c r="E127" s="54" t="s">
        <v>22</v>
      </c>
      <c r="F127" s="37">
        <f>Blad1!G112*(((Under!$D$5-Under!$F$5)/(LN((Under!$D$5-Under!$H$5)/(Under!$F$5-Under!$H$5))))/49.8329)^Blad1!$H$97</f>
        <v>1662.999388472168</v>
      </c>
      <c r="G127" s="37">
        <f>Blad1!J112*(((Under!$D$5-Under!$F$5)/(LN((Under!$D$5-Under!$H$5)/(Under!$F$5-Under!$H$5))))/49.8329)^Blad1!$K$97</f>
        <v>2251.9991718817332</v>
      </c>
      <c r="H127" s="37">
        <f>Blad1!L112*(((Under!$D$5-Under!$F$5)/(LN((Under!$D$5-Under!$H$5)/(Under!$F$5-Under!$H$5))))/49.8329)^Blad1!$M$97</f>
        <v>3091.998862992149</v>
      </c>
    </row>
    <row r="128" spans="3:8" ht="13" x14ac:dyDescent="0.3">
      <c r="C128" s="6">
        <v>3900</v>
      </c>
      <c r="D128" s="54" t="s">
        <v>22</v>
      </c>
      <c r="E128" s="54" t="s">
        <v>22</v>
      </c>
      <c r="F128" s="37">
        <f>Blad1!G113*(((Under!$D$5-Under!$F$5)/(LN((Under!$D$5-Under!$H$5)/(Under!$F$5-Under!$H$5))))/49.8329)^Blad1!$H$97</f>
        <v>1759.9993528027755</v>
      </c>
      <c r="G128" s="37">
        <f>Blad1!J113*(((Under!$D$5-Under!$F$5)/(LN((Under!$D$5-Under!$H$5)/(Under!$F$5-Under!$H$5))))/49.8329)^Blad1!$K$97</f>
        <v>2383.9991233419414</v>
      </c>
      <c r="H128" s="37">
        <f>Blad1!L113*(((Under!$D$5-Under!$F$5)/(LN((Under!$D$5-Under!$H$5)/(Under!$F$5-Under!$H$5))))/49.8329)^Blad1!$M$97</f>
        <v>3273.9987960660724</v>
      </c>
    </row>
    <row r="129" spans="3:8" ht="13" x14ac:dyDescent="0.3">
      <c r="C129" s="6">
        <v>4100</v>
      </c>
      <c r="D129" s="54" t="s">
        <v>22</v>
      </c>
      <c r="E129" s="54" t="s">
        <v>22</v>
      </c>
      <c r="F129" s="37">
        <f>Blad1!G114*(((Under!$D$5-Under!$F$5)/(LN((Under!$D$5-Under!$H$5)/(Under!$F$5-Under!$H$5))))/49.8329)^Blad1!$H$97</f>
        <v>1858.9993163979318</v>
      </c>
      <c r="G129" s="37">
        <f>Blad1!J114*(((Under!$D$5-Under!$F$5)/(LN((Under!$D$5-Under!$H$5)/(Under!$F$5-Under!$H$5))))/49.8329)^Blad1!$K$97</f>
        <v>2515.9990748021496</v>
      </c>
      <c r="H129" s="37">
        <f>Blad1!L114*(((Under!$D$5-Under!$F$5)/(LN((Under!$D$5-Under!$H$5)/(Under!$F$5-Under!$H$5))))/49.8329)^Blad1!$M$97</f>
        <v>3455.9987291399957</v>
      </c>
    </row>
    <row r="130" spans="3:8" ht="13" x14ac:dyDescent="0.3">
      <c r="C130" s="6">
        <v>4300</v>
      </c>
      <c r="D130" s="54" t="s">
        <v>22</v>
      </c>
      <c r="E130" s="54" t="s">
        <v>22</v>
      </c>
      <c r="F130" s="37">
        <f>Blad1!G115*(((Under!$D$5-Under!$F$5)/(LN((Under!$D$5-Under!$H$5)/(Under!$F$5-Under!$H$5))))/49.8329)^Blad1!$H$97</f>
        <v>1955.9992807285394</v>
      </c>
      <c r="G130" s="37">
        <f>Blad1!J115*(((Under!$D$5-Under!$F$5)/(LN((Under!$D$5-Under!$H$5)/(Under!$F$5-Under!$H$5))))/49.8329)^Blad1!$K$97</f>
        <v>2648.9990258946323</v>
      </c>
      <c r="H130" s="37">
        <f>Blad1!L115*(((Under!$D$5-Under!$F$5)/(LN((Under!$D$5-Under!$H$5)/(Under!$F$5-Under!$H$5))))/49.8329)^Blad1!$M$97</f>
        <v>3637.998662213919</v>
      </c>
    </row>
    <row r="131" spans="3:8" ht="13" x14ac:dyDescent="0.3">
      <c r="C131" s="6">
        <v>4500</v>
      </c>
      <c r="D131" s="54" t="s">
        <v>22</v>
      </c>
      <c r="E131" s="54" t="s">
        <v>22</v>
      </c>
      <c r="F131" s="37">
        <f>Blad1!G116*(((Under!$D$5-Under!$F$5)/(LN((Under!$D$5-Under!$H$5)/(Under!$F$5-Under!$H$5))))/49.8329)^Blad1!$H$97</f>
        <v>2053.9992446914212</v>
      </c>
      <c r="G131" s="37">
        <f>Blad1!J116*(((Under!$D$5-Under!$F$5)/(LN((Under!$D$5-Under!$H$5)/(Under!$F$5-Under!$H$5))))/49.8329)^Blad1!$K$97</f>
        <v>2780.9989773548405</v>
      </c>
      <c r="H131" s="37">
        <f>Blad1!L116*(((Under!$D$5-Under!$F$5)/(LN((Under!$D$5-Under!$H$5)/(Under!$F$5-Under!$H$5))))/49.8329)^Blad1!$M$97</f>
        <v>3819.9985952878424</v>
      </c>
    </row>
    <row r="132" spans="3:8" ht="13" x14ac:dyDescent="0.3">
      <c r="C132" s="6">
        <v>4700</v>
      </c>
      <c r="D132" s="54" t="s">
        <v>22</v>
      </c>
      <c r="E132" s="54" t="s">
        <v>22</v>
      </c>
      <c r="F132" s="37">
        <f>Blad1!G117*(((Under!$D$5-Under!$F$5)/(LN((Under!$D$5-Under!$H$5)/(Under!$F$5-Under!$H$5))))/49.8329)^Blad1!$H$97</f>
        <v>2151.9992086543029</v>
      </c>
      <c r="G132" s="37">
        <f>Blad1!J117*(((Under!$D$5-Under!$F$5)/(LN((Under!$D$5-Under!$H$5)/(Under!$F$5-Under!$H$5))))/49.8329)^Blad1!$K$97</f>
        <v>2913.9989284473227</v>
      </c>
      <c r="H132" s="37">
        <f>Blad1!L117*(((Under!$D$5-Under!$F$5)/(LN((Under!$D$5-Under!$H$5)/(Under!$F$5-Under!$H$5))))/49.8329)^Blad1!$M$97</f>
        <v>4000.9985287294917</v>
      </c>
    </row>
    <row r="133" spans="3:8" ht="13" x14ac:dyDescent="0.3">
      <c r="C133" s="6">
        <v>4900</v>
      </c>
      <c r="D133" s="54" t="s">
        <v>22</v>
      </c>
      <c r="E133" s="54" t="s">
        <v>22</v>
      </c>
      <c r="F133" s="37">
        <f>Blad1!G118*(((Under!$D$5-Under!$F$5)/(LN((Under!$D$5-Under!$H$5)/(Under!$F$5-Under!$H$5))))/49.8329)^Blad1!$H$97</f>
        <v>2249.9991726171847</v>
      </c>
      <c r="G133" s="37">
        <f>Blad1!J118*(((Under!$D$5-Under!$F$5)/(LN((Under!$D$5-Under!$H$5)/(Under!$F$5-Under!$H$5))))/49.8329)^Blad1!$K$97</f>
        <v>3045.9988799075309</v>
      </c>
      <c r="H133" s="37">
        <f>Blad1!L118*(((Under!$D$5-Under!$F$5)/(LN((Under!$D$5-Under!$H$5)/(Under!$F$5-Under!$H$5))))/49.8329)^Blad1!$M$97</f>
        <v>4183.998461435689</v>
      </c>
    </row>
    <row r="134" spans="3:8" ht="13" x14ac:dyDescent="0.3">
      <c r="C134" s="43"/>
      <c r="D134" s="44"/>
      <c r="E134" s="28"/>
      <c r="F134" s="28"/>
      <c r="G134" s="28"/>
      <c r="H134" s="45"/>
    </row>
    <row r="136" spans="3:8" x14ac:dyDescent="0.25">
      <c r="C136" s="14" t="s">
        <v>9</v>
      </c>
      <c r="D136" s="14"/>
    </row>
    <row r="137" spans="3:8" x14ac:dyDescent="0.25">
      <c r="C137" s="14" t="s">
        <v>10</v>
      </c>
      <c r="D137" s="14"/>
    </row>
  </sheetData>
  <sheetProtection algorithmName="SHA-512" hashValue="PmsKrnq3caKqkT7jJhJxyoBW0w8yhcbbyFGXmkiCEcIx6flBVEDOIHEM7qM4e/Xs6grvQLMrIuR/pX3uOMO8DQ==" saltValue="2meHhs/Ss8RRkk5HqQX8vw==" spinCount="100000" sheet="1" objects="1" scenarios="1"/>
  <mergeCells count="12">
    <mergeCell ref="D107:H107"/>
    <mergeCell ref="C105:H105"/>
    <mergeCell ref="C73:H73"/>
    <mergeCell ref="D42:H42"/>
    <mergeCell ref="D74:H74"/>
    <mergeCell ref="D75:H75"/>
    <mergeCell ref="D43:H43"/>
    <mergeCell ref="C9:H9"/>
    <mergeCell ref="C41:H41"/>
    <mergeCell ref="D10:H10"/>
    <mergeCell ref="D11:H11"/>
    <mergeCell ref="D106:H106"/>
  </mergeCells>
  <phoneticPr fontId="2" type="noConversion"/>
  <pageMargins left="0.75" right="0.75" top="1" bottom="1" header="0.5" footer="0.5"/>
  <pageSetup paperSize="9" scale="74" fitToHeight="0" orientation="portrait" r:id="rId1"/>
  <headerFooter alignWithMargins="0"/>
  <rowBreaks count="1" manualBreakCount="1">
    <brk id="70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119"/>
  <sheetViews>
    <sheetView topLeftCell="A82" workbookViewId="0">
      <selection activeCell="L118" sqref="L118"/>
    </sheetView>
  </sheetViews>
  <sheetFormatPr baseColWidth="10" defaultColWidth="8.7265625" defaultRowHeight="12.5" x14ac:dyDescent="0.25"/>
  <cols>
    <col min="1" max="1" width="7.453125" customWidth="1"/>
    <col min="2" max="2" width="6.6328125" customWidth="1"/>
    <col min="3" max="3" width="14.36328125" customWidth="1"/>
    <col min="5" max="5" width="14.36328125" customWidth="1"/>
    <col min="6" max="6" width="9" customWidth="1"/>
    <col min="7" max="7" width="14.90625" customWidth="1"/>
    <col min="8" max="8" width="9.08984375" customWidth="1"/>
    <col min="9" max="9" width="0" hidden="1" customWidth="1"/>
    <col min="10" max="10" width="14.90625" customWidth="1"/>
    <col min="12" max="12" width="14.90625" customWidth="1"/>
  </cols>
  <sheetData>
    <row r="3" spans="1:13" ht="18.75" customHeight="1" thickBot="1" x14ac:dyDescent="0.35">
      <c r="A3" s="26" t="s">
        <v>16</v>
      </c>
    </row>
    <row r="4" spans="1:13" ht="28.5" customHeight="1" x14ac:dyDescent="0.3">
      <c r="A4" s="74" t="s">
        <v>13</v>
      </c>
      <c r="B4" s="56" t="s">
        <v>20</v>
      </c>
      <c r="C4" s="77">
        <v>140</v>
      </c>
      <c r="D4" s="78"/>
      <c r="E4" s="77">
        <v>180</v>
      </c>
      <c r="F4" s="78"/>
      <c r="G4" s="77">
        <v>260</v>
      </c>
      <c r="H4" s="78"/>
      <c r="I4" s="32"/>
      <c r="J4" s="77">
        <v>340</v>
      </c>
      <c r="K4" s="78"/>
      <c r="L4" s="77">
        <v>420</v>
      </c>
      <c r="M4" s="78"/>
    </row>
    <row r="5" spans="1:13" ht="21.75" customHeight="1" x14ac:dyDescent="0.3">
      <c r="A5" s="75"/>
      <c r="B5" s="15" t="s">
        <v>1</v>
      </c>
      <c r="C5" s="79" t="s">
        <v>3</v>
      </c>
      <c r="D5" s="80"/>
      <c r="E5" s="79" t="s">
        <v>3</v>
      </c>
      <c r="F5" s="80"/>
      <c r="G5" s="79" t="s">
        <v>3</v>
      </c>
      <c r="H5" s="80"/>
      <c r="I5" s="33"/>
      <c r="J5" s="79" t="s">
        <v>3</v>
      </c>
      <c r="K5" s="80"/>
      <c r="L5" s="79" t="s">
        <v>3</v>
      </c>
      <c r="M5" s="80"/>
    </row>
    <row r="6" spans="1:13" ht="16.649999999999999" customHeight="1" x14ac:dyDescent="0.25">
      <c r="A6" s="75"/>
      <c r="B6" s="16" t="s">
        <v>2</v>
      </c>
      <c r="C6" s="4" t="s">
        <v>0</v>
      </c>
      <c r="D6" s="1" t="s">
        <v>11</v>
      </c>
      <c r="E6" s="4" t="s">
        <v>0</v>
      </c>
      <c r="F6" s="1" t="s">
        <v>11</v>
      </c>
      <c r="G6" s="4" t="s">
        <v>0</v>
      </c>
      <c r="H6" s="1" t="s">
        <v>11</v>
      </c>
      <c r="I6" s="33"/>
      <c r="J6" s="4" t="s">
        <v>0</v>
      </c>
      <c r="K6" s="1" t="s">
        <v>11</v>
      </c>
      <c r="L6" s="4" t="s">
        <v>0</v>
      </c>
      <c r="M6" s="1" t="s">
        <v>11</v>
      </c>
    </row>
    <row r="7" spans="1:13" ht="15" customHeight="1" x14ac:dyDescent="0.25">
      <c r="A7" s="75"/>
      <c r="B7" s="18">
        <v>700</v>
      </c>
      <c r="C7" s="21">
        <v>76</v>
      </c>
      <c r="D7" s="2"/>
      <c r="E7" s="21">
        <v>90</v>
      </c>
      <c r="F7" s="19"/>
      <c r="G7" s="21">
        <v>119</v>
      </c>
      <c r="H7" s="2"/>
      <c r="I7" s="33"/>
      <c r="J7" s="21">
        <v>154</v>
      </c>
      <c r="K7" s="19"/>
      <c r="L7" s="21">
        <v>222</v>
      </c>
      <c r="M7" s="2"/>
    </row>
    <row r="8" spans="1:13" ht="15" customHeight="1" x14ac:dyDescent="0.25">
      <c r="A8" s="75"/>
      <c r="B8" s="17">
        <v>800</v>
      </c>
      <c r="C8" s="21">
        <v>95</v>
      </c>
      <c r="D8" s="2"/>
      <c r="E8" s="21">
        <v>113</v>
      </c>
      <c r="F8" s="19"/>
      <c r="G8" s="21">
        <v>148</v>
      </c>
      <c r="H8" s="2"/>
      <c r="I8" s="33"/>
      <c r="J8" s="21">
        <v>193</v>
      </c>
      <c r="K8" s="19"/>
      <c r="L8" s="21">
        <v>278</v>
      </c>
      <c r="M8" s="2"/>
    </row>
    <row r="9" spans="1:13" ht="15" customHeight="1" x14ac:dyDescent="0.25">
      <c r="A9" s="75"/>
      <c r="B9" s="18">
        <v>900</v>
      </c>
      <c r="C9" s="21">
        <v>114</v>
      </c>
      <c r="D9" s="2"/>
      <c r="E9" s="21">
        <v>135</v>
      </c>
      <c r="F9" s="19"/>
      <c r="G9" s="21">
        <v>178</v>
      </c>
      <c r="H9" s="2"/>
      <c r="I9" s="33"/>
      <c r="J9" s="21">
        <v>231</v>
      </c>
      <c r="K9" s="19"/>
      <c r="L9" s="21">
        <v>333</v>
      </c>
      <c r="M9" s="2"/>
    </row>
    <row r="10" spans="1:13" ht="15" customHeight="1" x14ac:dyDescent="0.25">
      <c r="A10" s="75"/>
      <c r="B10" s="17">
        <v>1000</v>
      </c>
      <c r="C10" s="21">
        <v>133</v>
      </c>
      <c r="D10" s="23">
        <v>1.3620000000000001</v>
      </c>
      <c r="E10" s="21">
        <v>158</v>
      </c>
      <c r="F10" s="23">
        <v>1.3620000000000001</v>
      </c>
      <c r="G10" s="21">
        <v>207</v>
      </c>
      <c r="H10" s="23">
        <v>1.3620000000000001</v>
      </c>
      <c r="I10" s="34"/>
      <c r="J10" s="21">
        <v>269</v>
      </c>
      <c r="K10" s="23">
        <v>1.3620000000000001</v>
      </c>
      <c r="L10" s="21">
        <v>388</v>
      </c>
      <c r="M10" s="23">
        <v>1.3620000000000001</v>
      </c>
    </row>
    <row r="11" spans="1:13" ht="15" customHeight="1" x14ac:dyDescent="0.25">
      <c r="A11" s="75"/>
      <c r="B11" s="18">
        <v>1100</v>
      </c>
      <c r="C11" s="21">
        <v>152</v>
      </c>
      <c r="D11" s="2"/>
      <c r="E11" s="21">
        <v>180</v>
      </c>
      <c r="F11" s="19"/>
      <c r="G11" s="21">
        <v>237</v>
      </c>
      <c r="H11" s="2"/>
      <c r="I11" s="35"/>
      <c r="J11" s="21">
        <v>307</v>
      </c>
      <c r="K11" s="19"/>
      <c r="L11" s="21">
        <v>445</v>
      </c>
      <c r="M11" s="2"/>
    </row>
    <row r="12" spans="1:13" ht="15" customHeight="1" x14ac:dyDescent="0.25">
      <c r="A12" s="75"/>
      <c r="B12" s="17">
        <v>1200</v>
      </c>
      <c r="C12" s="21">
        <v>172</v>
      </c>
      <c r="D12" s="2"/>
      <c r="E12" s="21">
        <v>203</v>
      </c>
      <c r="F12" s="19"/>
      <c r="G12" s="21">
        <v>267</v>
      </c>
      <c r="H12" s="2"/>
      <c r="I12" s="33"/>
      <c r="J12" s="21">
        <v>346</v>
      </c>
      <c r="K12" s="19"/>
      <c r="L12" s="21">
        <v>500</v>
      </c>
      <c r="M12" s="2"/>
    </row>
    <row r="13" spans="1:13" ht="15" customHeight="1" x14ac:dyDescent="0.25">
      <c r="A13" s="75"/>
      <c r="B13" s="27">
        <v>1300</v>
      </c>
      <c r="C13" s="21">
        <v>190</v>
      </c>
      <c r="D13" s="2"/>
      <c r="E13" s="21">
        <v>225</v>
      </c>
      <c r="F13" s="19"/>
      <c r="G13" s="21">
        <v>296</v>
      </c>
      <c r="H13" s="2"/>
      <c r="I13" s="33"/>
      <c r="J13" s="21">
        <v>385</v>
      </c>
      <c r="K13" s="19"/>
      <c r="L13" s="21">
        <v>555</v>
      </c>
      <c r="M13" s="2"/>
    </row>
    <row r="14" spans="1:13" ht="15" customHeight="1" x14ac:dyDescent="0.25">
      <c r="A14" s="75"/>
      <c r="B14" s="17">
        <v>1500</v>
      </c>
      <c r="C14" s="21">
        <v>229</v>
      </c>
      <c r="D14" s="2"/>
      <c r="E14" s="21">
        <v>271</v>
      </c>
      <c r="F14" s="19"/>
      <c r="G14" s="21">
        <v>356</v>
      </c>
      <c r="H14" s="2"/>
      <c r="I14" s="33"/>
      <c r="J14" s="21">
        <v>462</v>
      </c>
      <c r="K14" s="19"/>
      <c r="L14" s="21">
        <v>666</v>
      </c>
      <c r="M14" s="2"/>
    </row>
    <row r="15" spans="1:13" ht="15" customHeight="1" x14ac:dyDescent="0.25">
      <c r="A15" s="75"/>
      <c r="B15" s="27">
        <v>1700</v>
      </c>
      <c r="C15" s="21">
        <v>267</v>
      </c>
      <c r="D15" s="2"/>
      <c r="E15" s="21">
        <v>316</v>
      </c>
      <c r="F15" s="19"/>
      <c r="G15" s="21">
        <v>415</v>
      </c>
      <c r="H15" s="2"/>
      <c r="I15" s="33"/>
      <c r="J15" s="21">
        <v>538</v>
      </c>
      <c r="K15" s="19"/>
      <c r="L15" s="21">
        <v>778</v>
      </c>
      <c r="M15" s="2"/>
    </row>
    <row r="16" spans="1:13" ht="15" customHeight="1" x14ac:dyDescent="0.25">
      <c r="A16" s="75"/>
      <c r="B16" s="17">
        <v>1900</v>
      </c>
      <c r="C16" s="21">
        <v>304</v>
      </c>
      <c r="D16" s="2"/>
      <c r="E16" s="21">
        <v>360</v>
      </c>
      <c r="F16" s="19"/>
      <c r="G16" s="21">
        <v>474</v>
      </c>
      <c r="H16" s="2"/>
      <c r="I16" s="33"/>
      <c r="J16" s="21">
        <v>615</v>
      </c>
      <c r="K16" s="19"/>
      <c r="L16" s="21">
        <v>888</v>
      </c>
      <c r="M16" s="2"/>
    </row>
    <row r="17" spans="1:13" ht="15" customHeight="1" x14ac:dyDescent="0.25">
      <c r="A17" s="75"/>
      <c r="B17" s="27">
        <v>2100</v>
      </c>
      <c r="C17" s="21">
        <v>342</v>
      </c>
      <c r="D17" s="2"/>
      <c r="E17" s="21">
        <v>406</v>
      </c>
      <c r="F17" s="19"/>
      <c r="G17" s="21">
        <v>534</v>
      </c>
      <c r="H17" s="2"/>
      <c r="I17" s="33"/>
      <c r="J17" s="21">
        <v>692</v>
      </c>
      <c r="K17" s="19"/>
      <c r="L17" s="21">
        <v>1000</v>
      </c>
      <c r="M17" s="2"/>
    </row>
    <row r="18" spans="1:13" ht="15" customHeight="1" x14ac:dyDescent="0.25">
      <c r="A18" s="75"/>
      <c r="B18" s="17">
        <v>2300</v>
      </c>
      <c r="C18" s="21">
        <v>381</v>
      </c>
      <c r="D18" s="2"/>
      <c r="E18" s="21">
        <v>451</v>
      </c>
      <c r="F18" s="19"/>
      <c r="G18" s="21">
        <v>593</v>
      </c>
      <c r="H18" s="2"/>
      <c r="I18" s="33"/>
      <c r="J18" s="21">
        <v>769</v>
      </c>
      <c r="K18" s="19"/>
      <c r="L18" s="21">
        <v>1111</v>
      </c>
      <c r="M18" s="2"/>
    </row>
    <row r="19" spans="1:13" ht="15" customHeight="1" x14ac:dyDescent="0.25">
      <c r="A19" s="75"/>
      <c r="B19" s="27">
        <v>2500</v>
      </c>
      <c r="C19" s="21">
        <v>419</v>
      </c>
      <c r="D19" s="2"/>
      <c r="E19" s="21">
        <v>496</v>
      </c>
      <c r="F19" s="19"/>
      <c r="G19" s="21">
        <v>652</v>
      </c>
      <c r="H19" s="2"/>
      <c r="I19" s="33"/>
      <c r="J19" s="21">
        <v>846</v>
      </c>
      <c r="K19" s="19"/>
      <c r="L19" s="21">
        <v>1221</v>
      </c>
      <c r="M19" s="2"/>
    </row>
    <row r="20" spans="1:13" ht="15" customHeight="1" thickBot="1" x14ac:dyDescent="0.3">
      <c r="A20" s="75"/>
      <c r="B20" s="17">
        <v>2700</v>
      </c>
      <c r="C20" s="21">
        <v>457</v>
      </c>
      <c r="D20" s="2"/>
      <c r="E20" s="21">
        <v>541</v>
      </c>
      <c r="F20" s="19"/>
      <c r="G20" s="21">
        <v>711</v>
      </c>
      <c r="H20" s="2"/>
      <c r="I20" s="36"/>
      <c r="J20" s="21">
        <v>923</v>
      </c>
      <c r="K20" s="19"/>
      <c r="L20" s="21">
        <v>1333</v>
      </c>
      <c r="M20" s="2"/>
    </row>
    <row r="21" spans="1:13" ht="15" customHeight="1" thickBot="1" x14ac:dyDescent="0.3">
      <c r="A21" s="75"/>
      <c r="B21" s="27">
        <v>2900</v>
      </c>
      <c r="C21" s="21">
        <v>495</v>
      </c>
      <c r="D21" s="51"/>
      <c r="E21" s="21">
        <v>586</v>
      </c>
      <c r="F21" s="19"/>
      <c r="G21" s="21">
        <v>771</v>
      </c>
      <c r="H21" s="2"/>
      <c r="I21" s="36"/>
      <c r="J21" s="21">
        <v>1000</v>
      </c>
      <c r="K21" s="51"/>
      <c r="L21" s="21">
        <v>1444</v>
      </c>
      <c r="M21" s="2"/>
    </row>
    <row r="22" spans="1:13" ht="15" customHeight="1" x14ac:dyDescent="0.25">
      <c r="A22" s="75"/>
      <c r="B22" s="17">
        <v>3100</v>
      </c>
      <c r="C22" s="21">
        <v>533</v>
      </c>
      <c r="D22" s="50"/>
      <c r="E22" s="21">
        <v>631</v>
      </c>
      <c r="F22" s="51"/>
      <c r="G22" s="21">
        <v>830</v>
      </c>
      <c r="H22" s="51"/>
      <c r="I22" s="33"/>
      <c r="J22" s="21">
        <v>1076</v>
      </c>
      <c r="K22" s="52"/>
      <c r="L22" s="21">
        <v>1555</v>
      </c>
      <c r="M22" s="51"/>
    </row>
    <row r="23" spans="1:13" ht="15" customHeight="1" x14ac:dyDescent="0.25">
      <c r="A23" s="75"/>
      <c r="B23" s="27">
        <v>3300</v>
      </c>
      <c r="C23" s="21">
        <v>571</v>
      </c>
      <c r="D23" s="2"/>
      <c r="E23" s="21">
        <v>676</v>
      </c>
      <c r="F23" s="19"/>
      <c r="G23" s="21">
        <v>889</v>
      </c>
      <c r="H23" s="2"/>
      <c r="I23" s="33"/>
      <c r="J23" s="21">
        <v>1154</v>
      </c>
      <c r="K23" s="19"/>
      <c r="L23" s="21">
        <v>1666</v>
      </c>
      <c r="M23" s="2"/>
    </row>
    <row r="24" spans="1:13" ht="15" customHeight="1" x14ac:dyDescent="0.25">
      <c r="A24" s="75"/>
      <c r="B24" s="17">
        <v>3500</v>
      </c>
      <c r="C24" s="21">
        <v>609</v>
      </c>
      <c r="D24" s="2"/>
      <c r="E24" s="21">
        <v>722</v>
      </c>
      <c r="F24" s="19"/>
      <c r="G24" s="21">
        <v>948</v>
      </c>
      <c r="H24" s="2"/>
      <c r="I24" s="33"/>
      <c r="J24" s="21">
        <v>1231</v>
      </c>
      <c r="K24" s="19"/>
      <c r="L24" s="21">
        <v>1777</v>
      </c>
      <c r="M24" s="2"/>
    </row>
    <row r="25" spans="1:13" ht="15" customHeight="1" x14ac:dyDescent="0.25">
      <c r="A25" s="75"/>
      <c r="B25" s="27">
        <v>3700</v>
      </c>
      <c r="C25" s="21">
        <v>647</v>
      </c>
      <c r="D25" s="2"/>
      <c r="E25" s="21">
        <v>767</v>
      </c>
      <c r="F25" s="19"/>
      <c r="G25" s="21">
        <v>1008</v>
      </c>
      <c r="H25" s="2"/>
      <c r="I25" s="33"/>
      <c r="J25" s="21">
        <v>1307</v>
      </c>
      <c r="K25" s="19"/>
      <c r="L25" s="21">
        <v>1888</v>
      </c>
      <c r="M25" s="2"/>
    </row>
    <row r="26" spans="1:13" ht="15" customHeight="1" thickBot="1" x14ac:dyDescent="0.3">
      <c r="A26" s="75"/>
      <c r="B26" s="17">
        <v>3900</v>
      </c>
      <c r="C26" s="21">
        <v>685</v>
      </c>
      <c r="D26" s="2"/>
      <c r="E26" s="21">
        <v>811</v>
      </c>
      <c r="F26" s="19"/>
      <c r="G26" s="21">
        <v>1067</v>
      </c>
      <c r="H26" s="2"/>
      <c r="I26" s="36"/>
      <c r="J26" s="21">
        <v>1385</v>
      </c>
      <c r="K26" s="19"/>
      <c r="L26" s="21">
        <v>1999</v>
      </c>
      <c r="M26" s="2"/>
    </row>
    <row r="27" spans="1:13" ht="15" customHeight="1" thickBot="1" x14ac:dyDescent="0.3">
      <c r="A27" s="75"/>
      <c r="B27" s="27">
        <v>4100</v>
      </c>
      <c r="C27" s="21">
        <v>723</v>
      </c>
      <c r="D27" s="2"/>
      <c r="E27" s="21">
        <v>856</v>
      </c>
      <c r="F27" s="51"/>
      <c r="G27" s="21">
        <v>1126</v>
      </c>
      <c r="H27" s="2"/>
      <c r="I27" s="36"/>
      <c r="J27" s="21">
        <v>1461</v>
      </c>
      <c r="K27" s="19"/>
      <c r="L27" s="21">
        <v>2111</v>
      </c>
      <c r="M27" s="2"/>
    </row>
    <row r="28" spans="1:13" ht="15" customHeight="1" x14ac:dyDescent="0.25">
      <c r="A28" s="75"/>
      <c r="B28" s="17">
        <v>4300</v>
      </c>
      <c r="C28" s="21">
        <v>761</v>
      </c>
      <c r="D28" s="51"/>
      <c r="E28" s="21">
        <v>902</v>
      </c>
      <c r="F28" s="52"/>
      <c r="G28" s="21">
        <v>1186</v>
      </c>
      <c r="H28" s="51"/>
      <c r="I28" s="33"/>
      <c r="J28" s="21">
        <v>1538</v>
      </c>
      <c r="K28" s="51"/>
      <c r="L28" s="21">
        <v>2221</v>
      </c>
      <c r="M28" s="51"/>
    </row>
    <row r="29" spans="1:13" ht="15" customHeight="1" x14ac:dyDescent="0.25">
      <c r="A29" s="75"/>
      <c r="B29" s="27">
        <v>4500</v>
      </c>
      <c r="C29" s="21">
        <v>800</v>
      </c>
      <c r="D29" s="2"/>
      <c r="E29" s="21">
        <v>947</v>
      </c>
      <c r="F29" s="19"/>
      <c r="G29" s="21">
        <v>1245</v>
      </c>
      <c r="H29" s="2"/>
      <c r="I29" s="33"/>
      <c r="J29" s="21">
        <v>1615</v>
      </c>
      <c r="K29" s="19"/>
      <c r="L29" s="21">
        <v>2332</v>
      </c>
      <c r="M29" s="2"/>
    </row>
    <row r="30" spans="1:13" ht="15" customHeight="1" x14ac:dyDescent="0.25">
      <c r="A30" s="75"/>
      <c r="B30" s="17">
        <v>4700</v>
      </c>
      <c r="C30" s="21">
        <v>838</v>
      </c>
      <c r="D30" s="2"/>
      <c r="E30" s="21">
        <v>992</v>
      </c>
      <c r="F30" s="19"/>
      <c r="G30" s="21">
        <v>1304</v>
      </c>
      <c r="H30" s="2"/>
      <c r="I30" s="33"/>
      <c r="J30" s="21">
        <v>1692</v>
      </c>
      <c r="K30" s="19"/>
      <c r="L30" s="21">
        <v>2444</v>
      </c>
      <c r="M30" s="2"/>
    </row>
    <row r="31" spans="1:13" ht="15" customHeight="1" thickBot="1" x14ac:dyDescent="0.3">
      <c r="A31" s="76"/>
      <c r="B31" s="46">
        <v>4900</v>
      </c>
      <c r="C31" s="21">
        <v>875</v>
      </c>
      <c r="D31" s="5"/>
      <c r="E31" s="47">
        <v>1037</v>
      </c>
      <c r="F31" s="20"/>
      <c r="G31" s="47">
        <v>1363</v>
      </c>
      <c r="H31" s="5"/>
      <c r="I31" s="36"/>
      <c r="J31" s="21">
        <v>1769</v>
      </c>
      <c r="K31" s="20"/>
      <c r="L31" s="47">
        <v>2555</v>
      </c>
      <c r="M31" s="5"/>
    </row>
    <row r="32" spans="1:13" ht="50.15" customHeight="1" thickBot="1" x14ac:dyDescent="0.35">
      <c r="A32" s="25" t="s">
        <v>15</v>
      </c>
      <c r="C32" s="57"/>
      <c r="D32" s="3"/>
      <c r="E32" s="3"/>
      <c r="F32" s="3"/>
      <c r="H32" t="s">
        <v>4</v>
      </c>
      <c r="J32" s="55"/>
    </row>
    <row r="33" spans="1:13" ht="29.25" customHeight="1" x14ac:dyDescent="0.3">
      <c r="A33" s="81" t="s">
        <v>14</v>
      </c>
      <c r="B33" s="56"/>
      <c r="C33" s="77">
        <v>140</v>
      </c>
      <c r="D33" s="78"/>
      <c r="E33" s="77">
        <v>180</v>
      </c>
      <c r="F33" s="78"/>
      <c r="G33" s="77">
        <v>260</v>
      </c>
      <c r="H33" s="78"/>
      <c r="I33" s="32"/>
      <c r="J33" s="77">
        <v>340</v>
      </c>
      <c r="K33" s="78"/>
      <c r="L33" s="77">
        <v>420</v>
      </c>
      <c r="M33" s="78"/>
    </row>
    <row r="34" spans="1:13" ht="22.5" customHeight="1" x14ac:dyDescent="0.3">
      <c r="A34" s="82"/>
      <c r="B34" s="15" t="s">
        <v>1</v>
      </c>
      <c r="C34" s="79" t="s">
        <v>3</v>
      </c>
      <c r="D34" s="80"/>
      <c r="E34" s="79" t="s">
        <v>3</v>
      </c>
      <c r="F34" s="80"/>
      <c r="G34" s="79" t="s">
        <v>3</v>
      </c>
      <c r="H34" s="80"/>
      <c r="J34" s="79" t="s">
        <v>3</v>
      </c>
      <c r="K34" s="80"/>
      <c r="L34" s="79" t="s">
        <v>3</v>
      </c>
      <c r="M34" s="80"/>
    </row>
    <row r="35" spans="1:13" ht="21" customHeight="1" x14ac:dyDescent="0.25">
      <c r="A35" s="82"/>
      <c r="B35" s="16" t="s">
        <v>2</v>
      </c>
      <c r="C35" s="4" t="s">
        <v>0</v>
      </c>
      <c r="D35" s="1" t="s">
        <v>11</v>
      </c>
      <c r="E35" s="4" t="s">
        <v>0</v>
      </c>
      <c r="F35" s="1" t="s">
        <v>11</v>
      </c>
      <c r="G35" s="4" t="s">
        <v>0</v>
      </c>
      <c r="H35" s="1" t="s">
        <v>11</v>
      </c>
      <c r="J35" s="4" t="s">
        <v>0</v>
      </c>
      <c r="K35" s="1" t="s">
        <v>11</v>
      </c>
      <c r="L35" s="4" t="s">
        <v>0</v>
      </c>
      <c r="M35" s="1" t="s">
        <v>11</v>
      </c>
    </row>
    <row r="36" spans="1:13" ht="15" customHeight="1" x14ac:dyDescent="0.25">
      <c r="A36" s="82"/>
      <c r="B36" s="18">
        <v>700</v>
      </c>
      <c r="C36" s="21">
        <v>87</v>
      </c>
      <c r="D36" s="2"/>
      <c r="E36" s="21">
        <v>104</v>
      </c>
      <c r="F36" s="19"/>
      <c r="G36" s="21">
        <v>140</v>
      </c>
      <c r="H36" s="2"/>
      <c r="J36" s="21">
        <v>182</v>
      </c>
      <c r="K36" s="19"/>
      <c r="L36" s="21">
        <v>255</v>
      </c>
      <c r="M36" s="2"/>
    </row>
    <row r="37" spans="1:13" ht="15" customHeight="1" x14ac:dyDescent="0.3">
      <c r="A37" s="82"/>
      <c r="B37" s="17">
        <v>800</v>
      </c>
      <c r="C37" s="21">
        <v>109</v>
      </c>
      <c r="D37" s="2"/>
      <c r="E37" s="21">
        <v>129</v>
      </c>
      <c r="F37" s="19"/>
      <c r="G37" s="21">
        <v>175</v>
      </c>
      <c r="H37" s="2"/>
      <c r="I37" s="26"/>
      <c r="J37" s="21">
        <v>227</v>
      </c>
      <c r="K37" s="19"/>
      <c r="L37" s="21">
        <v>319</v>
      </c>
      <c r="M37" s="2"/>
    </row>
    <row r="38" spans="1:13" ht="15" customHeight="1" x14ac:dyDescent="0.25">
      <c r="A38" s="82"/>
      <c r="B38" s="18">
        <v>900</v>
      </c>
      <c r="C38" s="21">
        <v>131</v>
      </c>
      <c r="D38" s="2"/>
      <c r="E38" s="21">
        <v>155</v>
      </c>
      <c r="F38" s="19"/>
      <c r="G38" s="21">
        <v>210</v>
      </c>
      <c r="H38" s="2"/>
      <c r="J38" s="21">
        <v>272</v>
      </c>
      <c r="K38" s="19"/>
      <c r="L38" s="21">
        <v>383</v>
      </c>
      <c r="M38" s="2"/>
    </row>
    <row r="39" spans="1:13" ht="15" customHeight="1" x14ac:dyDescent="0.25">
      <c r="A39" s="82"/>
      <c r="B39" s="17">
        <v>1000</v>
      </c>
      <c r="C39" s="21">
        <v>153</v>
      </c>
      <c r="D39" s="23">
        <v>1.3620000000000001</v>
      </c>
      <c r="E39" s="21">
        <v>181</v>
      </c>
      <c r="F39" s="23">
        <v>1.3620000000000001</v>
      </c>
      <c r="G39" s="21">
        <v>245</v>
      </c>
      <c r="H39" s="23">
        <v>1.3620000000000001</v>
      </c>
      <c r="I39" s="28"/>
      <c r="J39" s="21">
        <v>317</v>
      </c>
      <c r="K39" s="23">
        <v>1.3620000000000001</v>
      </c>
      <c r="L39" s="21">
        <v>447</v>
      </c>
      <c r="M39" s="23">
        <v>1.3620000000000001</v>
      </c>
    </row>
    <row r="40" spans="1:13" ht="15" customHeight="1" x14ac:dyDescent="0.25">
      <c r="A40" s="82"/>
      <c r="B40" s="18">
        <v>1100</v>
      </c>
      <c r="C40" s="21">
        <v>175</v>
      </c>
      <c r="D40" s="2"/>
      <c r="E40" s="21">
        <v>207</v>
      </c>
      <c r="F40" s="19"/>
      <c r="G40" s="21">
        <v>279</v>
      </c>
      <c r="H40" s="2"/>
      <c r="I40" s="29"/>
      <c r="J40" s="21">
        <v>363</v>
      </c>
      <c r="K40" s="19"/>
      <c r="L40" s="21">
        <v>510</v>
      </c>
      <c r="M40" s="2"/>
    </row>
    <row r="41" spans="1:13" ht="15" customHeight="1" x14ac:dyDescent="0.25">
      <c r="A41" s="82"/>
      <c r="B41" s="17">
        <v>1200</v>
      </c>
      <c r="C41" s="21">
        <v>197</v>
      </c>
      <c r="D41" s="2"/>
      <c r="E41" s="21">
        <v>233</v>
      </c>
      <c r="F41" s="19"/>
      <c r="G41" s="21">
        <v>314</v>
      </c>
      <c r="H41" s="2"/>
      <c r="J41" s="21">
        <v>409</v>
      </c>
      <c r="K41" s="19"/>
      <c r="L41" s="21">
        <v>574</v>
      </c>
      <c r="M41" s="2"/>
    </row>
    <row r="42" spans="1:13" ht="15" customHeight="1" x14ac:dyDescent="0.25">
      <c r="A42" s="82"/>
      <c r="B42" s="27">
        <v>1300</v>
      </c>
      <c r="C42" s="21">
        <v>218</v>
      </c>
      <c r="D42" s="2"/>
      <c r="E42" s="21">
        <v>259</v>
      </c>
      <c r="F42" s="19"/>
      <c r="G42" s="21">
        <v>349</v>
      </c>
      <c r="H42" s="2"/>
      <c r="I42" s="33"/>
      <c r="J42" s="21">
        <v>454</v>
      </c>
      <c r="K42" s="19"/>
      <c r="L42" s="21">
        <v>638</v>
      </c>
      <c r="M42" s="2"/>
    </row>
    <row r="43" spans="1:13" ht="15" customHeight="1" x14ac:dyDescent="0.25">
      <c r="A43" s="82"/>
      <c r="B43" s="17">
        <v>1500</v>
      </c>
      <c r="C43" s="21">
        <v>262</v>
      </c>
      <c r="D43" s="2"/>
      <c r="E43" s="21">
        <v>310</v>
      </c>
      <c r="F43" s="19"/>
      <c r="G43" s="21">
        <v>420</v>
      </c>
      <c r="H43" s="2"/>
      <c r="I43" s="33"/>
      <c r="J43" s="21">
        <v>544</v>
      </c>
      <c r="K43" s="19"/>
      <c r="L43" s="21">
        <v>766</v>
      </c>
      <c r="M43" s="2"/>
    </row>
    <row r="44" spans="1:13" ht="15" customHeight="1" x14ac:dyDescent="0.25">
      <c r="A44" s="82"/>
      <c r="B44" s="27">
        <v>1700</v>
      </c>
      <c r="C44" s="21">
        <v>306</v>
      </c>
      <c r="D44" s="2"/>
      <c r="E44" s="21">
        <v>363</v>
      </c>
      <c r="F44" s="19"/>
      <c r="G44" s="21">
        <v>489</v>
      </c>
      <c r="H44" s="2"/>
      <c r="I44" s="33"/>
      <c r="J44" s="21">
        <v>636</v>
      </c>
      <c r="K44" s="19"/>
      <c r="L44" s="21">
        <v>893</v>
      </c>
      <c r="M44" s="2"/>
    </row>
    <row r="45" spans="1:13" ht="15" customHeight="1" x14ac:dyDescent="0.25">
      <c r="A45" s="82"/>
      <c r="B45" s="17">
        <v>1900</v>
      </c>
      <c r="C45" s="21">
        <v>349</v>
      </c>
      <c r="D45" s="2"/>
      <c r="E45" s="21">
        <v>414</v>
      </c>
      <c r="F45" s="19"/>
      <c r="G45" s="21">
        <v>559</v>
      </c>
      <c r="H45" s="2"/>
      <c r="I45" s="33"/>
      <c r="J45" s="21">
        <v>726</v>
      </c>
      <c r="K45" s="19"/>
      <c r="L45" s="21">
        <v>1021</v>
      </c>
      <c r="M45" s="2"/>
    </row>
    <row r="46" spans="1:13" ht="15" customHeight="1" x14ac:dyDescent="0.25">
      <c r="A46" s="82"/>
      <c r="B46" s="27">
        <v>2100</v>
      </c>
      <c r="C46" s="21">
        <v>393</v>
      </c>
      <c r="D46" s="2"/>
      <c r="E46" s="21">
        <v>466</v>
      </c>
      <c r="F46" s="19"/>
      <c r="G46" s="21">
        <v>629</v>
      </c>
      <c r="H46" s="2"/>
      <c r="I46" s="33"/>
      <c r="J46" s="21">
        <v>817</v>
      </c>
      <c r="K46" s="19"/>
      <c r="L46" s="21">
        <v>1148</v>
      </c>
      <c r="M46" s="2"/>
    </row>
    <row r="47" spans="1:13" ht="15" customHeight="1" x14ac:dyDescent="0.25">
      <c r="A47" s="82"/>
      <c r="B47" s="17">
        <v>2300</v>
      </c>
      <c r="C47" s="21">
        <v>437</v>
      </c>
      <c r="D47" s="2"/>
      <c r="E47" s="21">
        <v>518</v>
      </c>
      <c r="F47" s="19"/>
      <c r="G47" s="21">
        <v>699</v>
      </c>
      <c r="H47" s="2"/>
      <c r="I47" s="33"/>
      <c r="J47" s="21">
        <v>908</v>
      </c>
      <c r="K47" s="19"/>
      <c r="L47" s="21">
        <v>1276</v>
      </c>
      <c r="M47" s="2"/>
    </row>
    <row r="48" spans="1:13" ht="15" customHeight="1" x14ac:dyDescent="0.25">
      <c r="A48" s="82"/>
      <c r="B48" s="27">
        <v>2500</v>
      </c>
      <c r="C48" s="21">
        <v>480</v>
      </c>
      <c r="D48" s="2"/>
      <c r="E48" s="21">
        <v>569</v>
      </c>
      <c r="F48" s="19"/>
      <c r="G48" s="21">
        <v>769</v>
      </c>
      <c r="H48" s="2"/>
      <c r="I48" s="33"/>
      <c r="J48" s="21">
        <v>998</v>
      </c>
      <c r="K48" s="19"/>
      <c r="L48" s="21">
        <v>1404</v>
      </c>
      <c r="M48" s="2"/>
    </row>
    <row r="49" spans="1:13" ht="15" customHeight="1" thickBot="1" x14ac:dyDescent="0.3">
      <c r="A49" s="82"/>
      <c r="B49" s="17">
        <v>2700</v>
      </c>
      <c r="C49" s="21">
        <v>524</v>
      </c>
      <c r="D49" s="2"/>
      <c r="E49" s="21">
        <v>622</v>
      </c>
      <c r="F49" s="19"/>
      <c r="G49" s="21">
        <v>839</v>
      </c>
      <c r="H49" s="2"/>
      <c r="I49" s="36"/>
      <c r="J49" s="21">
        <v>1090</v>
      </c>
      <c r="K49" s="19"/>
      <c r="L49" s="21">
        <v>1531</v>
      </c>
      <c r="M49" s="2"/>
    </row>
    <row r="50" spans="1:13" ht="15" customHeight="1" thickBot="1" x14ac:dyDescent="0.3">
      <c r="A50" s="82"/>
      <c r="B50" s="27">
        <v>2900</v>
      </c>
      <c r="C50" s="21">
        <v>568</v>
      </c>
      <c r="D50" s="51"/>
      <c r="E50" s="21">
        <v>673</v>
      </c>
      <c r="F50" s="19"/>
      <c r="G50" s="21">
        <v>909</v>
      </c>
      <c r="H50" s="2"/>
      <c r="I50" s="36"/>
      <c r="J50" s="21">
        <v>1180</v>
      </c>
      <c r="K50" s="51"/>
      <c r="L50" s="21">
        <v>1659</v>
      </c>
      <c r="M50" s="2"/>
    </row>
    <row r="51" spans="1:13" ht="15" customHeight="1" x14ac:dyDescent="0.25">
      <c r="A51" s="82"/>
      <c r="B51" s="17">
        <v>3100</v>
      </c>
      <c r="C51" s="21">
        <v>612</v>
      </c>
      <c r="D51" s="50"/>
      <c r="E51" s="21">
        <v>725</v>
      </c>
      <c r="F51" s="51"/>
      <c r="G51" s="21">
        <v>978</v>
      </c>
      <c r="H51" s="51"/>
      <c r="I51" s="33"/>
      <c r="J51" s="21">
        <v>1271</v>
      </c>
      <c r="K51" s="52"/>
      <c r="L51" s="21">
        <v>1786</v>
      </c>
      <c r="M51" s="51"/>
    </row>
    <row r="52" spans="1:13" ht="15" customHeight="1" x14ac:dyDescent="0.25">
      <c r="A52" s="82"/>
      <c r="B52" s="27">
        <v>3300</v>
      </c>
      <c r="C52" s="21">
        <v>655</v>
      </c>
      <c r="D52" s="2"/>
      <c r="E52" s="21">
        <v>777</v>
      </c>
      <c r="F52" s="19"/>
      <c r="G52" s="21">
        <v>1048</v>
      </c>
      <c r="H52" s="2"/>
      <c r="I52" s="33"/>
      <c r="J52" s="21">
        <v>1362</v>
      </c>
      <c r="K52" s="19"/>
      <c r="L52" s="21">
        <v>1914</v>
      </c>
      <c r="M52" s="2"/>
    </row>
    <row r="53" spans="1:13" ht="15" customHeight="1" x14ac:dyDescent="0.25">
      <c r="A53" s="82"/>
      <c r="B53" s="17">
        <v>3500</v>
      </c>
      <c r="C53" s="21">
        <v>699</v>
      </c>
      <c r="D53" s="2"/>
      <c r="E53" s="21">
        <v>828</v>
      </c>
      <c r="F53" s="19"/>
      <c r="G53" s="21">
        <v>1119</v>
      </c>
      <c r="H53" s="2"/>
      <c r="I53" s="33"/>
      <c r="J53" s="21">
        <v>1452</v>
      </c>
      <c r="K53" s="19"/>
      <c r="L53" s="21">
        <v>2042</v>
      </c>
      <c r="M53" s="2"/>
    </row>
    <row r="54" spans="1:13" ht="15" customHeight="1" x14ac:dyDescent="0.25">
      <c r="A54" s="82"/>
      <c r="B54" s="27">
        <v>3700</v>
      </c>
      <c r="C54" s="21">
        <v>743</v>
      </c>
      <c r="D54" s="2"/>
      <c r="E54" s="21">
        <v>881</v>
      </c>
      <c r="F54" s="19"/>
      <c r="G54" s="21">
        <v>1188</v>
      </c>
      <c r="H54" s="2"/>
      <c r="I54" s="33"/>
      <c r="J54" s="21">
        <v>1544</v>
      </c>
      <c r="K54" s="19"/>
      <c r="L54" s="21">
        <v>2169</v>
      </c>
      <c r="M54" s="2"/>
    </row>
    <row r="55" spans="1:13" ht="15" customHeight="1" thickBot="1" x14ac:dyDescent="0.3">
      <c r="A55" s="82"/>
      <c r="B55" s="17">
        <v>3900</v>
      </c>
      <c r="C55" s="21">
        <v>786</v>
      </c>
      <c r="D55" s="2"/>
      <c r="E55" s="21">
        <v>932</v>
      </c>
      <c r="F55" s="19"/>
      <c r="G55" s="21">
        <v>1258</v>
      </c>
      <c r="H55" s="2"/>
      <c r="I55" s="36"/>
      <c r="J55" s="21">
        <v>1634</v>
      </c>
      <c r="K55" s="19"/>
      <c r="L55" s="21">
        <v>2297</v>
      </c>
      <c r="M55" s="2"/>
    </row>
    <row r="56" spans="1:13" ht="15" customHeight="1" thickBot="1" x14ac:dyDescent="0.3">
      <c r="A56" s="82"/>
      <c r="B56" s="27">
        <v>4100</v>
      </c>
      <c r="C56" s="21">
        <v>830</v>
      </c>
      <c r="D56" s="2"/>
      <c r="E56" s="21">
        <v>984</v>
      </c>
      <c r="F56" s="51"/>
      <c r="G56" s="21">
        <v>1328</v>
      </c>
      <c r="H56" s="2"/>
      <c r="I56" s="36"/>
      <c r="J56" s="21">
        <v>1725</v>
      </c>
      <c r="K56" s="19"/>
      <c r="L56" s="21">
        <v>2424</v>
      </c>
      <c r="M56" s="2"/>
    </row>
    <row r="57" spans="1:13" ht="15" customHeight="1" x14ac:dyDescent="0.25">
      <c r="A57" s="82"/>
      <c r="B57" s="17">
        <v>4300</v>
      </c>
      <c r="C57" s="21">
        <v>874</v>
      </c>
      <c r="D57" s="51"/>
      <c r="E57" s="21">
        <v>1036</v>
      </c>
      <c r="F57" s="52"/>
      <c r="G57" s="21">
        <v>1398</v>
      </c>
      <c r="H57" s="51"/>
      <c r="I57" s="33"/>
      <c r="J57" s="21">
        <v>1816</v>
      </c>
      <c r="K57" s="51"/>
      <c r="L57" s="21">
        <v>2552</v>
      </c>
      <c r="M57" s="51"/>
    </row>
    <row r="58" spans="1:13" ht="15" customHeight="1" x14ac:dyDescent="0.25">
      <c r="A58" s="82"/>
      <c r="B58" s="27">
        <v>4500</v>
      </c>
      <c r="C58" s="21">
        <v>917</v>
      </c>
      <c r="D58" s="2"/>
      <c r="E58" s="21">
        <v>1087</v>
      </c>
      <c r="F58" s="19"/>
      <c r="G58" s="21">
        <v>1468</v>
      </c>
      <c r="H58" s="2"/>
      <c r="I58" s="33"/>
      <c r="J58" s="21">
        <v>1906</v>
      </c>
      <c r="K58" s="19"/>
      <c r="L58" s="21">
        <v>2680</v>
      </c>
      <c r="M58" s="2"/>
    </row>
    <row r="59" spans="1:13" ht="15" customHeight="1" x14ac:dyDescent="0.25">
      <c r="A59" s="82"/>
      <c r="B59" s="17">
        <v>4700</v>
      </c>
      <c r="C59" s="21">
        <v>961</v>
      </c>
      <c r="D59" s="2"/>
      <c r="E59" s="21">
        <v>1140</v>
      </c>
      <c r="F59" s="19"/>
      <c r="G59" s="21">
        <v>1537</v>
      </c>
      <c r="H59" s="2"/>
      <c r="I59" s="33"/>
      <c r="J59" s="21">
        <v>1998</v>
      </c>
      <c r="K59" s="19"/>
      <c r="L59" s="21">
        <v>2807</v>
      </c>
      <c r="M59" s="2"/>
    </row>
    <row r="60" spans="1:13" ht="15" customHeight="1" thickBot="1" x14ac:dyDescent="0.3">
      <c r="A60" s="83"/>
      <c r="B60" s="46">
        <v>4900</v>
      </c>
      <c r="C60" s="47">
        <v>1005</v>
      </c>
      <c r="D60" s="5"/>
      <c r="E60" s="21">
        <v>1191</v>
      </c>
      <c r="F60" s="20"/>
      <c r="G60" s="21">
        <v>1608</v>
      </c>
      <c r="H60" s="5"/>
      <c r="I60" s="36"/>
      <c r="J60" s="47">
        <v>2088</v>
      </c>
      <c r="K60" s="20"/>
      <c r="L60" s="47">
        <v>2935</v>
      </c>
      <c r="M60" s="5"/>
    </row>
    <row r="61" spans="1:13" ht="50.15" customHeight="1" thickBot="1" x14ac:dyDescent="0.35">
      <c r="A61" s="25" t="s">
        <v>18</v>
      </c>
      <c r="C61" s="3"/>
      <c r="D61" s="3"/>
      <c r="E61" s="57"/>
      <c r="F61" s="3"/>
      <c r="G61" s="55"/>
    </row>
    <row r="62" spans="1:13" ht="27" customHeight="1" x14ac:dyDescent="0.3">
      <c r="A62" s="74" t="s">
        <v>17</v>
      </c>
      <c r="B62" s="56"/>
      <c r="C62" s="77">
        <v>140</v>
      </c>
      <c r="D62" s="78"/>
      <c r="E62" s="77" t="s">
        <v>22</v>
      </c>
      <c r="F62" s="78"/>
      <c r="G62" s="77">
        <v>260</v>
      </c>
      <c r="H62" s="78"/>
      <c r="I62" s="32"/>
      <c r="J62" s="77">
        <v>340</v>
      </c>
      <c r="K62" s="78"/>
      <c r="L62" s="77">
        <v>420</v>
      </c>
      <c r="M62" s="78"/>
    </row>
    <row r="63" spans="1:13" ht="20.25" customHeight="1" x14ac:dyDescent="0.3">
      <c r="A63" s="75"/>
      <c r="B63" s="15" t="s">
        <v>1</v>
      </c>
      <c r="C63" s="79" t="s">
        <v>3</v>
      </c>
      <c r="D63" s="80"/>
      <c r="E63" s="79" t="s">
        <v>3</v>
      </c>
      <c r="F63" s="80"/>
      <c r="G63" s="79" t="s">
        <v>3</v>
      </c>
      <c r="H63" s="80"/>
      <c r="J63" s="79" t="s">
        <v>3</v>
      </c>
      <c r="K63" s="80"/>
      <c r="L63" s="79" t="s">
        <v>3</v>
      </c>
      <c r="M63" s="80"/>
    </row>
    <row r="64" spans="1:13" ht="17" customHeight="1" x14ac:dyDescent="0.25">
      <c r="A64" s="75"/>
      <c r="B64" s="16" t="s">
        <v>2</v>
      </c>
      <c r="C64" s="4" t="s">
        <v>0</v>
      </c>
      <c r="D64" s="1" t="s">
        <v>11</v>
      </c>
      <c r="E64" s="4" t="s">
        <v>0</v>
      </c>
      <c r="F64" s="1" t="s">
        <v>11</v>
      </c>
      <c r="G64" s="4" t="s">
        <v>0</v>
      </c>
      <c r="H64" s="1" t="s">
        <v>11</v>
      </c>
      <c r="J64" s="4" t="s">
        <v>0</v>
      </c>
      <c r="K64" s="1" t="s">
        <v>11</v>
      </c>
      <c r="L64" s="4" t="s">
        <v>0</v>
      </c>
      <c r="M64" s="1" t="s">
        <v>11</v>
      </c>
    </row>
    <row r="65" spans="1:13" ht="15" customHeight="1" x14ac:dyDescent="0.25">
      <c r="A65" s="75"/>
      <c r="B65" s="18">
        <v>700</v>
      </c>
      <c r="C65" s="21">
        <v>99</v>
      </c>
      <c r="D65" s="2"/>
      <c r="E65" s="21"/>
      <c r="F65" s="19"/>
      <c r="G65" s="21">
        <v>172</v>
      </c>
      <c r="H65" s="2"/>
      <c r="J65" s="21">
        <v>235</v>
      </c>
      <c r="K65" s="19"/>
      <c r="L65" s="21">
        <v>317</v>
      </c>
      <c r="M65" s="2"/>
    </row>
    <row r="66" spans="1:13" ht="15" customHeight="1" x14ac:dyDescent="0.3">
      <c r="A66" s="75"/>
      <c r="B66" s="17">
        <v>800</v>
      </c>
      <c r="C66" s="21">
        <v>124</v>
      </c>
      <c r="D66" s="2"/>
      <c r="E66" s="21"/>
      <c r="F66" s="19"/>
      <c r="G66" s="21">
        <v>215</v>
      </c>
      <c r="H66" s="2"/>
      <c r="I66" s="26"/>
      <c r="J66" s="21">
        <v>294</v>
      </c>
      <c r="K66" s="19"/>
      <c r="L66" s="21">
        <v>396</v>
      </c>
      <c r="M66" s="2"/>
    </row>
    <row r="67" spans="1:13" ht="15" customHeight="1" x14ac:dyDescent="0.25">
      <c r="A67" s="75"/>
      <c r="B67" s="18">
        <v>900</v>
      </c>
      <c r="C67" s="21">
        <v>149</v>
      </c>
      <c r="D67" s="2"/>
      <c r="E67" s="21"/>
      <c r="F67" s="19"/>
      <c r="G67" s="21">
        <v>258</v>
      </c>
      <c r="H67" s="2"/>
      <c r="J67" s="21">
        <v>353</v>
      </c>
      <c r="K67" s="19"/>
      <c r="L67" s="21">
        <v>475</v>
      </c>
      <c r="M67" s="2"/>
    </row>
    <row r="68" spans="1:13" ht="15" customHeight="1" x14ac:dyDescent="0.25">
      <c r="A68" s="75"/>
      <c r="B68" s="17">
        <v>1000</v>
      </c>
      <c r="C68" s="21">
        <v>174</v>
      </c>
      <c r="D68" s="23">
        <v>1.3620000000000001</v>
      </c>
      <c r="E68" s="22"/>
      <c r="F68" s="23"/>
      <c r="G68" s="21">
        <v>301</v>
      </c>
      <c r="H68" s="23">
        <v>1.3620000000000001</v>
      </c>
      <c r="I68" s="28"/>
      <c r="J68" s="21">
        <v>411</v>
      </c>
      <c r="K68" s="23">
        <v>1.3620000000000001</v>
      </c>
      <c r="L68" s="21">
        <v>555</v>
      </c>
      <c r="M68" s="23">
        <v>1.3620000000000001</v>
      </c>
    </row>
    <row r="69" spans="1:13" ht="15" customHeight="1" x14ac:dyDescent="0.25">
      <c r="A69" s="75"/>
      <c r="B69" s="18">
        <v>1100</v>
      </c>
      <c r="C69" s="21">
        <v>198</v>
      </c>
      <c r="D69" s="2"/>
      <c r="E69" s="21"/>
      <c r="F69" s="19"/>
      <c r="G69" s="21">
        <v>345</v>
      </c>
      <c r="H69" s="2"/>
      <c r="I69" s="29"/>
      <c r="J69" s="21">
        <v>470</v>
      </c>
      <c r="K69" s="19"/>
      <c r="L69" s="21">
        <v>633</v>
      </c>
      <c r="M69" s="2"/>
    </row>
    <row r="70" spans="1:13" ht="15" customHeight="1" x14ac:dyDescent="0.25">
      <c r="A70" s="75"/>
      <c r="B70" s="17">
        <v>1200</v>
      </c>
      <c r="C70" s="21">
        <v>223</v>
      </c>
      <c r="D70" s="2"/>
      <c r="E70" s="21"/>
      <c r="F70" s="19"/>
      <c r="G70" s="21">
        <v>388</v>
      </c>
      <c r="H70" s="2"/>
      <c r="J70" s="21">
        <v>529</v>
      </c>
      <c r="K70" s="19"/>
      <c r="L70" s="21">
        <v>713</v>
      </c>
      <c r="M70" s="2"/>
    </row>
    <row r="71" spans="1:13" ht="15" customHeight="1" x14ac:dyDescent="0.25">
      <c r="A71" s="75"/>
      <c r="B71" s="27">
        <v>1300</v>
      </c>
      <c r="C71" s="21">
        <v>248</v>
      </c>
      <c r="D71" s="2"/>
      <c r="E71" s="21"/>
      <c r="F71" s="19"/>
      <c r="G71" s="21">
        <v>431</v>
      </c>
      <c r="H71" s="2"/>
      <c r="I71" s="33"/>
      <c r="J71" s="21">
        <v>587</v>
      </c>
      <c r="K71" s="19"/>
      <c r="L71" s="21">
        <v>792</v>
      </c>
      <c r="M71" s="2"/>
    </row>
    <row r="72" spans="1:13" ht="15" customHeight="1" x14ac:dyDescent="0.25">
      <c r="A72" s="75"/>
      <c r="B72" s="17">
        <v>1500</v>
      </c>
      <c r="C72" s="21">
        <v>298</v>
      </c>
      <c r="D72" s="2"/>
      <c r="E72" s="21"/>
      <c r="F72" s="19"/>
      <c r="G72" s="21">
        <v>516</v>
      </c>
      <c r="H72" s="2"/>
      <c r="I72" s="33"/>
      <c r="J72" s="21">
        <v>705</v>
      </c>
      <c r="K72" s="19"/>
      <c r="L72" s="21">
        <v>950</v>
      </c>
      <c r="M72" s="2"/>
    </row>
    <row r="73" spans="1:13" ht="15" customHeight="1" x14ac:dyDescent="0.25">
      <c r="A73" s="75"/>
      <c r="B73" s="27">
        <v>1700</v>
      </c>
      <c r="C73" s="21">
        <v>347</v>
      </c>
      <c r="D73" s="2"/>
      <c r="E73" s="21"/>
      <c r="F73" s="19"/>
      <c r="G73" s="21">
        <v>603</v>
      </c>
      <c r="H73" s="2"/>
      <c r="I73" s="33"/>
      <c r="J73" s="21">
        <v>822</v>
      </c>
      <c r="K73" s="19"/>
      <c r="L73" s="21">
        <v>1108</v>
      </c>
      <c r="M73" s="2"/>
    </row>
    <row r="74" spans="1:13" ht="15" customHeight="1" x14ac:dyDescent="0.25">
      <c r="A74" s="75"/>
      <c r="B74" s="17">
        <v>1900</v>
      </c>
      <c r="C74" s="21">
        <v>397</v>
      </c>
      <c r="D74" s="2"/>
      <c r="E74" s="21"/>
      <c r="F74" s="19"/>
      <c r="G74" s="21">
        <v>689</v>
      </c>
      <c r="H74" s="2"/>
      <c r="I74" s="33"/>
      <c r="J74" s="21">
        <v>940</v>
      </c>
      <c r="K74" s="19"/>
      <c r="L74" s="21">
        <v>1267</v>
      </c>
      <c r="M74" s="2"/>
    </row>
    <row r="75" spans="1:13" ht="15" customHeight="1" x14ac:dyDescent="0.25">
      <c r="A75" s="75"/>
      <c r="B75" s="27">
        <v>2100</v>
      </c>
      <c r="C75" s="21">
        <v>446</v>
      </c>
      <c r="D75" s="2"/>
      <c r="E75" s="21"/>
      <c r="F75" s="19"/>
      <c r="G75" s="21">
        <v>775</v>
      </c>
      <c r="H75" s="2"/>
      <c r="I75" s="33"/>
      <c r="J75" s="21">
        <v>1057</v>
      </c>
      <c r="K75" s="19"/>
      <c r="L75" s="21">
        <v>1425</v>
      </c>
      <c r="M75" s="2"/>
    </row>
    <row r="76" spans="1:13" ht="15" customHeight="1" x14ac:dyDescent="0.25">
      <c r="A76" s="75"/>
      <c r="B76" s="17">
        <v>2300</v>
      </c>
      <c r="C76" s="21">
        <v>496</v>
      </c>
      <c r="D76" s="2"/>
      <c r="E76" s="21"/>
      <c r="F76" s="19"/>
      <c r="G76" s="21">
        <v>861</v>
      </c>
      <c r="H76" s="2"/>
      <c r="I76" s="33"/>
      <c r="J76" s="21">
        <v>1175</v>
      </c>
      <c r="K76" s="19"/>
      <c r="L76" s="21">
        <v>1583</v>
      </c>
      <c r="M76" s="2"/>
    </row>
    <row r="77" spans="1:13" ht="15" customHeight="1" x14ac:dyDescent="0.25">
      <c r="A77" s="75"/>
      <c r="B77" s="27">
        <v>2500</v>
      </c>
      <c r="C77" s="21">
        <v>546</v>
      </c>
      <c r="D77" s="2"/>
      <c r="E77" s="21"/>
      <c r="F77" s="19"/>
      <c r="G77" s="21">
        <v>947</v>
      </c>
      <c r="H77" s="2"/>
      <c r="I77" s="33"/>
      <c r="J77" s="21">
        <v>1292</v>
      </c>
      <c r="K77" s="19"/>
      <c r="L77" s="21">
        <v>1742</v>
      </c>
      <c r="M77" s="2"/>
    </row>
    <row r="78" spans="1:13" ht="15" customHeight="1" thickBot="1" x14ac:dyDescent="0.3">
      <c r="A78" s="75"/>
      <c r="B78" s="17">
        <v>2700</v>
      </c>
      <c r="C78" s="21">
        <v>595</v>
      </c>
      <c r="D78" s="2"/>
      <c r="E78" s="21"/>
      <c r="F78" s="19"/>
      <c r="G78" s="21">
        <v>1034</v>
      </c>
      <c r="H78" s="2"/>
      <c r="I78" s="36"/>
      <c r="J78" s="21">
        <v>1409</v>
      </c>
      <c r="K78" s="19"/>
      <c r="L78" s="21">
        <v>1900</v>
      </c>
      <c r="M78" s="2"/>
    </row>
    <row r="79" spans="1:13" ht="15" customHeight="1" thickBot="1" x14ac:dyDescent="0.3">
      <c r="A79" s="75"/>
      <c r="B79" s="27">
        <v>2900</v>
      </c>
      <c r="C79" s="21">
        <v>645</v>
      </c>
      <c r="D79" s="51"/>
      <c r="E79" s="21"/>
      <c r="F79" s="19"/>
      <c r="G79" s="21">
        <v>1119</v>
      </c>
      <c r="H79" s="2"/>
      <c r="I79" s="36"/>
      <c r="J79" s="21">
        <v>1527</v>
      </c>
      <c r="K79" s="51"/>
      <c r="L79" s="21">
        <v>2058</v>
      </c>
      <c r="M79" s="2"/>
    </row>
    <row r="80" spans="1:13" ht="15" customHeight="1" x14ac:dyDescent="0.25">
      <c r="A80" s="75"/>
      <c r="B80" s="17">
        <v>3100</v>
      </c>
      <c r="C80" s="21">
        <v>694</v>
      </c>
      <c r="D80" s="50"/>
      <c r="E80" s="21"/>
      <c r="F80" s="51"/>
      <c r="G80" s="21">
        <v>1206</v>
      </c>
      <c r="H80" s="51"/>
      <c r="I80" s="33"/>
      <c r="J80" s="21">
        <v>1644</v>
      </c>
      <c r="K80" s="52"/>
      <c r="L80" s="21">
        <v>2217</v>
      </c>
      <c r="M80" s="51"/>
    </row>
    <row r="81" spans="1:13" ht="15" customHeight="1" x14ac:dyDescent="0.25">
      <c r="A81" s="75"/>
      <c r="B81" s="27">
        <v>3300</v>
      </c>
      <c r="C81" s="21">
        <v>744</v>
      </c>
      <c r="D81" s="2"/>
      <c r="E81" s="21"/>
      <c r="F81" s="19"/>
      <c r="G81" s="21">
        <v>1292</v>
      </c>
      <c r="H81" s="2"/>
      <c r="I81" s="33"/>
      <c r="J81" s="21">
        <v>1762</v>
      </c>
      <c r="K81" s="19"/>
      <c r="L81" s="21">
        <v>2375</v>
      </c>
      <c r="M81" s="2"/>
    </row>
    <row r="82" spans="1:13" ht="15" customHeight="1" x14ac:dyDescent="0.25">
      <c r="A82" s="75"/>
      <c r="B82" s="17">
        <v>3500</v>
      </c>
      <c r="C82" s="21">
        <v>794</v>
      </c>
      <c r="D82" s="2"/>
      <c r="E82" s="21"/>
      <c r="F82" s="19"/>
      <c r="G82" s="21">
        <v>1377</v>
      </c>
      <c r="H82" s="2"/>
      <c r="I82" s="33"/>
      <c r="J82" s="21">
        <v>1880</v>
      </c>
      <c r="K82" s="19"/>
      <c r="L82" s="21">
        <v>2533</v>
      </c>
      <c r="M82" s="2"/>
    </row>
    <row r="83" spans="1:13" ht="15" customHeight="1" x14ac:dyDescent="0.25">
      <c r="A83" s="75"/>
      <c r="B83" s="27">
        <v>3700</v>
      </c>
      <c r="C83" s="21">
        <v>843</v>
      </c>
      <c r="D83" s="2"/>
      <c r="E83" s="21"/>
      <c r="F83" s="19"/>
      <c r="G83" s="21">
        <v>1464</v>
      </c>
      <c r="H83" s="2"/>
      <c r="I83" s="33"/>
      <c r="J83" s="21">
        <v>1997</v>
      </c>
      <c r="K83" s="19"/>
      <c r="L83" s="21">
        <v>2692</v>
      </c>
      <c r="M83" s="2"/>
    </row>
    <row r="84" spans="1:13" ht="15" customHeight="1" thickBot="1" x14ac:dyDescent="0.3">
      <c r="A84" s="75"/>
      <c r="B84" s="17">
        <v>3900</v>
      </c>
      <c r="C84" s="21">
        <v>893</v>
      </c>
      <c r="D84" s="2"/>
      <c r="E84" s="21"/>
      <c r="F84" s="19"/>
      <c r="G84" s="21">
        <v>1550</v>
      </c>
      <c r="H84" s="2"/>
      <c r="I84" s="36"/>
      <c r="J84" s="21">
        <v>2115</v>
      </c>
      <c r="K84" s="19"/>
      <c r="L84" s="21">
        <v>2850</v>
      </c>
      <c r="M84" s="2"/>
    </row>
    <row r="85" spans="1:13" ht="15" customHeight="1" thickBot="1" x14ac:dyDescent="0.3">
      <c r="A85" s="75"/>
      <c r="B85" s="27">
        <v>4100</v>
      </c>
      <c r="C85" s="21">
        <v>942</v>
      </c>
      <c r="D85" s="2"/>
      <c r="E85" s="21"/>
      <c r="F85" s="51"/>
      <c r="G85" s="21">
        <v>1636</v>
      </c>
      <c r="H85" s="2"/>
      <c r="I85" s="36"/>
      <c r="J85" s="21">
        <v>2232</v>
      </c>
      <c r="K85" s="19"/>
      <c r="L85" s="21">
        <v>3008</v>
      </c>
      <c r="M85" s="2"/>
    </row>
    <row r="86" spans="1:13" ht="15" customHeight="1" x14ac:dyDescent="0.25">
      <c r="A86" s="75"/>
      <c r="B86" s="17">
        <v>4300</v>
      </c>
      <c r="C86" s="21">
        <v>992</v>
      </c>
      <c r="D86" s="51"/>
      <c r="E86" s="21"/>
      <c r="F86" s="52"/>
      <c r="G86" s="21">
        <v>1722</v>
      </c>
      <c r="H86" s="51"/>
      <c r="I86" s="33"/>
      <c r="J86" s="21">
        <v>2349</v>
      </c>
      <c r="K86" s="51"/>
      <c r="L86" s="21">
        <v>3167</v>
      </c>
      <c r="M86" s="51"/>
    </row>
    <row r="87" spans="1:13" ht="15" customHeight="1" x14ac:dyDescent="0.25">
      <c r="A87" s="75"/>
      <c r="B87" s="27">
        <v>4500</v>
      </c>
      <c r="C87" s="21">
        <v>1042</v>
      </c>
      <c r="D87" s="2"/>
      <c r="E87" s="21"/>
      <c r="F87" s="19"/>
      <c r="G87" s="21">
        <v>1808</v>
      </c>
      <c r="H87" s="2"/>
      <c r="I87" s="33"/>
      <c r="J87" s="21">
        <v>2467</v>
      </c>
      <c r="K87" s="19"/>
      <c r="L87" s="21">
        <v>3325</v>
      </c>
      <c r="M87" s="2"/>
    </row>
    <row r="88" spans="1:13" ht="15" customHeight="1" x14ac:dyDescent="0.25">
      <c r="A88" s="75"/>
      <c r="B88" s="17">
        <v>4700</v>
      </c>
      <c r="C88" s="21">
        <v>1091</v>
      </c>
      <c r="D88" s="2"/>
      <c r="E88" s="21"/>
      <c r="F88" s="19"/>
      <c r="G88" s="21">
        <v>1895</v>
      </c>
      <c r="H88" s="2"/>
      <c r="I88" s="33"/>
      <c r="J88" s="21">
        <v>2584</v>
      </c>
      <c r="K88" s="19"/>
      <c r="L88" s="21">
        <v>3483</v>
      </c>
      <c r="M88" s="2"/>
    </row>
    <row r="89" spans="1:13" ht="15" customHeight="1" thickBot="1" x14ac:dyDescent="0.3">
      <c r="A89" s="75"/>
      <c r="B89" s="46">
        <v>4900</v>
      </c>
      <c r="C89" s="21">
        <v>1141</v>
      </c>
      <c r="D89" s="5"/>
      <c r="E89" s="47"/>
      <c r="F89" s="20"/>
      <c r="G89" s="21">
        <v>1980</v>
      </c>
      <c r="H89" s="5"/>
      <c r="I89" s="36"/>
      <c r="J89" s="21">
        <v>2702</v>
      </c>
      <c r="K89" s="20"/>
      <c r="L89" s="21">
        <v>3642</v>
      </c>
      <c r="M89" s="5"/>
    </row>
    <row r="90" spans="1:13" ht="50.15" customHeight="1" thickBot="1" x14ac:dyDescent="0.35">
      <c r="A90" s="53" t="s">
        <v>21</v>
      </c>
      <c r="C90" s="57"/>
      <c r="D90" s="3"/>
      <c r="E90" s="3"/>
      <c r="F90" s="3"/>
      <c r="G90" s="55"/>
      <c r="J90" s="55"/>
      <c r="L90" s="55"/>
    </row>
    <row r="91" spans="1:13" ht="26.25" customHeight="1" x14ac:dyDescent="0.3">
      <c r="A91" s="74" t="s">
        <v>19</v>
      </c>
      <c r="B91" s="56"/>
      <c r="C91" s="77" t="s">
        <v>22</v>
      </c>
      <c r="D91" s="78"/>
      <c r="E91" s="77" t="s">
        <v>22</v>
      </c>
      <c r="F91" s="78"/>
      <c r="G91" s="77">
        <v>260</v>
      </c>
      <c r="H91" s="78"/>
      <c r="I91" s="32"/>
      <c r="J91" s="77">
        <v>340</v>
      </c>
      <c r="K91" s="78"/>
      <c r="L91" s="77">
        <v>420</v>
      </c>
      <c r="M91" s="78"/>
    </row>
    <row r="92" spans="1:13" ht="18" customHeight="1" x14ac:dyDescent="0.3">
      <c r="A92" s="75"/>
      <c r="B92" s="15" t="s">
        <v>1</v>
      </c>
      <c r="C92" s="79" t="s">
        <v>3</v>
      </c>
      <c r="D92" s="80"/>
      <c r="E92" s="79" t="s">
        <v>3</v>
      </c>
      <c r="F92" s="80"/>
      <c r="G92" s="79" t="s">
        <v>3</v>
      </c>
      <c r="H92" s="80"/>
      <c r="J92" s="79" t="s">
        <v>3</v>
      </c>
      <c r="K92" s="80"/>
      <c r="L92" s="79" t="s">
        <v>3</v>
      </c>
      <c r="M92" s="80"/>
    </row>
    <row r="93" spans="1:13" ht="17" customHeight="1" x14ac:dyDescent="0.25">
      <c r="A93" s="75"/>
      <c r="B93" s="16" t="s">
        <v>2</v>
      </c>
      <c r="C93" s="4" t="s">
        <v>0</v>
      </c>
      <c r="D93" s="1" t="s">
        <v>11</v>
      </c>
      <c r="E93" s="4" t="s">
        <v>0</v>
      </c>
      <c r="F93" s="1" t="s">
        <v>11</v>
      </c>
      <c r="G93" s="4" t="s">
        <v>0</v>
      </c>
      <c r="H93" s="1" t="s">
        <v>11</v>
      </c>
      <c r="J93" s="4" t="s">
        <v>0</v>
      </c>
      <c r="K93" s="1" t="s">
        <v>11</v>
      </c>
      <c r="L93" s="4" t="s">
        <v>0</v>
      </c>
      <c r="M93" s="1" t="s">
        <v>11</v>
      </c>
    </row>
    <row r="94" spans="1:13" ht="15" customHeight="1" x14ac:dyDescent="0.25">
      <c r="A94" s="75"/>
      <c r="B94" s="18">
        <v>700</v>
      </c>
      <c r="C94" s="21"/>
      <c r="D94" s="2"/>
      <c r="E94" s="21"/>
      <c r="F94" s="19"/>
      <c r="G94" s="21">
        <v>196</v>
      </c>
      <c r="H94" s="2"/>
      <c r="J94" s="21">
        <v>265</v>
      </c>
      <c r="K94" s="19"/>
      <c r="L94" s="21">
        <v>363</v>
      </c>
      <c r="M94" s="2"/>
    </row>
    <row r="95" spans="1:13" ht="15" customHeight="1" x14ac:dyDescent="0.3">
      <c r="A95" s="75"/>
      <c r="B95" s="17">
        <v>800</v>
      </c>
      <c r="C95" s="21"/>
      <c r="D95" s="2"/>
      <c r="E95" s="21"/>
      <c r="F95" s="19"/>
      <c r="G95" s="21">
        <v>245</v>
      </c>
      <c r="H95" s="2"/>
      <c r="I95" s="26"/>
      <c r="J95" s="21">
        <v>332</v>
      </c>
      <c r="K95" s="19"/>
      <c r="L95" s="21">
        <v>455</v>
      </c>
      <c r="M95" s="2"/>
    </row>
    <row r="96" spans="1:13" ht="15" customHeight="1" x14ac:dyDescent="0.25">
      <c r="A96" s="75"/>
      <c r="B96" s="18">
        <v>900</v>
      </c>
      <c r="C96" s="21"/>
      <c r="D96" s="2"/>
      <c r="E96" s="21"/>
      <c r="F96" s="19"/>
      <c r="G96" s="21">
        <v>293</v>
      </c>
      <c r="H96" s="2"/>
      <c r="J96" s="21">
        <v>397</v>
      </c>
      <c r="K96" s="19"/>
      <c r="L96" s="21">
        <v>546</v>
      </c>
      <c r="M96" s="2"/>
    </row>
    <row r="97" spans="1:13" ht="15" customHeight="1" x14ac:dyDescent="0.25">
      <c r="A97" s="75"/>
      <c r="B97" s="17">
        <v>1000</v>
      </c>
      <c r="C97" s="22"/>
      <c r="D97" s="23"/>
      <c r="E97" s="22"/>
      <c r="F97" s="24"/>
      <c r="G97" s="21">
        <v>342</v>
      </c>
      <c r="H97" s="23">
        <v>1.3620000000000001</v>
      </c>
      <c r="I97" s="28"/>
      <c r="J97" s="21">
        <v>463</v>
      </c>
      <c r="K97" s="23">
        <v>1.3620000000000001</v>
      </c>
      <c r="L97" s="21">
        <v>636</v>
      </c>
      <c r="M97" s="23">
        <v>1.3620000000000001</v>
      </c>
    </row>
    <row r="98" spans="1:13" ht="15" customHeight="1" x14ac:dyDescent="0.25">
      <c r="A98" s="75"/>
      <c r="B98" s="18">
        <v>1100</v>
      </c>
      <c r="C98" s="21"/>
      <c r="D98" s="2"/>
      <c r="E98" s="21"/>
      <c r="F98" s="19"/>
      <c r="G98" s="21">
        <v>392</v>
      </c>
      <c r="H98" s="2"/>
      <c r="I98" s="29"/>
      <c r="J98" s="21">
        <v>530</v>
      </c>
      <c r="K98" s="19"/>
      <c r="L98" s="21">
        <v>728</v>
      </c>
      <c r="M98" s="2"/>
    </row>
    <row r="99" spans="1:13" ht="15" customHeight="1" x14ac:dyDescent="0.25">
      <c r="A99" s="75"/>
      <c r="B99" s="17">
        <v>1200</v>
      </c>
      <c r="C99" s="21"/>
      <c r="D99" s="2"/>
      <c r="E99" s="21"/>
      <c r="F99" s="19"/>
      <c r="G99" s="21">
        <v>440</v>
      </c>
      <c r="H99" s="2"/>
      <c r="J99" s="21">
        <v>596</v>
      </c>
      <c r="K99" s="19"/>
      <c r="L99" s="21">
        <v>818</v>
      </c>
      <c r="M99" s="2"/>
    </row>
    <row r="100" spans="1:13" ht="15" customHeight="1" x14ac:dyDescent="0.25">
      <c r="A100" s="75"/>
      <c r="B100" s="27">
        <v>1300</v>
      </c>
      <c r="C100" s="21"/>
      <c r="D100" s="2"/>
      <c r="E100" s="21"/>
      <c r="F100" s="19"/>
      <c r="G100" s="21">
        <v>489</v>
      </c>
      <c r="H100" s="2"/>
      <c r="I100" s="33"/>
      <c r="J100" s="21">
        <v>662</v>
      </c>
      <c r="K100" s="19"/>
      <c r="L100" s="21">
        <v>909</v>
      </c>
      <c r="M100" s="2"/>
    </row>
    <row r="101" spans="1:13" ht="15" customHeight="1" x14ac:dyDescent="0.25">
      <c r="A101" s="75"/>
      <c r="B101" s="17">
        <v>1500</v>
      </c>
      <c r="C101" s="21"/>
      <c r="D101" s="2"/>
      <c r="E101" s="21"/>
      <c r="F101" s="19"/>
      <c r="G101" s="21">
        <v>587</v>
      </c>
      <c r="H101" s="2"/>
      <c r="I101" s="33"/>
      <c r="J101" s="21">
        <v>795</v>
      </c>
      <c r="K101" s="19"/>
      <c r="L101" s="21">
        <v>1091</v>
      </c>
      <c r="M101" s="2"/>
    </row>
    <row r="102" spans="1:13" ht="15" customHeight="1" x14ac:dyDescent="0.25">
      <c r="A102" s="75"/>
      <c r="B102" s="27">
        <v>1700</v>
      </c>
      <c r="C102" s="21"/>
      <c r="D102" s="2"/>
      <c r="E102" s="21"/>
      <c r="F102" s="19"/>
      <c r="G102" s="21">
        <v>685</v>
      </c>
      <c r="H102" s="2"/>
      <c r="I102" s="33"/>
      <c r="J102" s="21">
        <v>927</v>
      </c>
      <c r="K102" s="19"/>
      <c r="L102" s="21">
        <v>1273</v>
      </c>
      <c r="M102" s="2"/>
    </row>
    <row r="103" spans="1:13" ht="15" customHeight="1" x14ac:dyDescent="0.25">
      <c r="A103" s="75"/>
      <c r="B103" s="17">
        <v>1900</v>
      </c>
      <c r="C103" s="21"/>
      <c r="D103" s="2"/>
      <c r="E103" s="21"/>
      <c r="F103" s="19"/>
      <c r="G103" s="21">
        <v>782</v>
      </c>
      <c r="H103" s="2"/>
      <c r="I103" s="33"/>
      <c r="J103" s="21">
        <v>1059</v>
      </c>
      <c r="K103" s="19"/>
      <c r="L103" s="21">
        <v>1455</v>
      </c>
      <c r="M103" s="2"/>
    </row>
    <row r="104" spans="1:13" ht="15" customHeight="1" x14ac:dyDescent="0.25">
      <c r="A104" s="75"/>
      <c r="B104" s="27">
        <v>2100</v>
      </c>
      <c r="C104" s="21"/>
      <c r="D104" s="2"/>
      <c r="E104" s="21"/>
      <c r="F104" s="19"/>
      <c r="G104" s="21">
        <v>881</v>
      </c>
      <c r="H104" s="2"/>
      <c r="I104" s="33"/>
      <c r="J104" s="21">
        <v>1192</v>
      </c>
      <c r="K104" s="19"/>
      <c r="L104" s="21">
        <v>1637</v>
      </c>
      <c r="M104" s="2"/>
    </row>
    <row r="105" spans="1:13" ht="15" customHeight="1" x14ac:dyDescent="0.25">
      <c r="A105" s="75"/>
      <c r="B105" s="17">
        <v>2300</v>
      </c>
      <c r="C105" s="21"/>
      <c r="D105" s="2"/>
      <c r="E105" s="21"/>
      <c r="F105" s="19"/>
      <c r="G105" s="21">
        <v>978</v>
      </c>
      <c r="H105" s="2"/>
      <c r="I105" s="33"/>
      <c r="J105" s="21">
        <v>1324</v>
      </c>
      <c r="K105" s="19"/>
      <c r="L105" s="21">
        <v>1819</v>
      </c>
      <c r="M105" s="2"/>
    </row>
    <row r="106" spans="1:13" ht="15" customHeight="1" x14ac:dyDescent="0.25">
      <c r="A106" s="75"/>
      <c r="B106" s="27">
        <v>2500</v>
      </c>
      <c r="C106" s="21"/>
      <c r="D106" s="2"/>
      <c r="E106" s="21"/>
      <c r="F106" s="19"/>
      <c r="G106" s="21">
        <v>1076</v>
      </c>
      <c r="H106" s="2"/>
      <c r="I106" s="33"/>
      <c r="J106" s="21">
        <v>1457</v>
      </c>
      <c r="K106" s="19"/>
      <c r="L106" s="21">
        <v>2001</v>
      </c>
      <c r="M106" s="2"/>
    </row>
    <row r="107" spans="1:13" ht="15" customHeight="1" thickBot="1" x14ac:dyDescent="0.3">
      <c r="A107" s="75"/>
      <c r="B107" s="17">
        <v>2700</v>
      </c>
      <c r="C107" s="21"/>
      <c r="D107" s="2"/>
      <c r="E107" s="21"/>
      <c r="F107" s="19"/>
      <c r="G107" s="21">
        <v>1174</v>
      </c>
      <c r="H107" s="2"/>
      <c r="I107" s="36"/>
      <c r="J107" s="21">
        <v>1590</v>
      </c>
      <c r="K107" s="19"/>
      <c r="L107" s="21">
        <v>2182</v>
      </c>
      <c r="M107" s="2"/>
    </row>
    <row r="108" spans="1:13" ht="15" customHeight="1" thickBot="1" x14ac:dyDescent="0.3">
      <c r="A108" s="75"/>
      <c r="B108" s="27">
        <v>2900</v>
      </c>
      <c r="C108" s="21"/>
      <c r="D108" s="51"/>
      <c r="E108" s="21"/>
      <c r="F108" s="19"/>
      <c r="G108" s="21">
        <v>1271</v>
      </c>
      <c r="H108" s="2"/>
      <c r="I108" s="36"/>
      <c r="J108" s="21">
        <v>1721</v>
      </c>
      <c r="K108" s="51"/>
      <c r="L108" s="21">
        <v>2365</v>
      </c>
      <c r="M108" s="2"/>
    </row>
    <row r="109" spans="1:13" ht="15" customHeight="1" x14ac:dyDescent="0.25">
      <c r="A109" s="75"/>
      <c r="B109" s="17">
        <v>3100</v>
      </c>
      <c r="C109" s="21"/>
      <c r="D109" s="50"/>
      <c r="E109" s="21"/>
      <c r="F109" s="51"/>
      <c r="G109" s="21">
        <v>1370</v>
      </c>
      <c r="H109" s="51"/>
      <c r="I109" s="33"/>
      <c r="J109" s="21">
        <v>1854</v>
      </c>
      <c r="K109" s="52"/>
      <c r="L109" s="21">
        <v>2547</v>
      </c>
      <c r="M109" s="51"/>
    </row>
    <row r="110" spans="1:13" ht="15" customHeight="1" x14ac:dyDescent="0.25">
      <c r="A110" s="75"/>
      <c r="B110" s="27">
        <v>3300</v>
      </c>
      <c r="C110" s="21"/>
      <c r="D110" s="2"/>
      <c r="E110" s="21"/>
      <c r="F110" s="19"/>
      <c r="G110" s="21">
        <v>1467</v>
      </c>
      <c r="H110" s="2"/>
      <c r="I110" s="33"/>
      <c r="J110" s="21">
        <v>1987</v>
      </c>
      <c r="K110" s="19"/>
      <c r="L110" s="21">
        <v>2728</v>
      </c>
      <c r="M110" s="2"/>
    </row>
    <row r="111" spans="1:13" ht="15" customHeight="1" x14ac:dyDescent="0.25">
      <c r="A111" s="75"/>
      <c r="B111" s="17">
        <v>3500</v>
      </c>
      <c r="C111" s="21"/>
      <c r="D111" s="2"/>
      <c r="E111" s="21"/>
      <c r="F111" s="19"/>
      <c r="G111" s="21">
        <v>1565</v>
      </c>
      <c r="H111" s="2"/>
      <c r="I111" s="33"/>
      <c r="J111" s="21">
        <v>2119</v>
      </c>
      <c r="K111" s="19"/>
      <c r="L111" s="21">
        <v>2910</v>
      </c>
      <c r="M111" s="2"/>
    </row>
    <row r="112" spans="1:13" ht="15" customHeight="1" x14ac:dyDescent="0.25">
      <c r="A112" s="75"/>
      <c r="B112" s="27">
        <v>3700</v>
      </c>
      <c r="C112" s="21"/>
      <c r="D112" s="2"/>
      <c r="E112" s="21"/>
      <c r="F112" s="19"/>
      <c r="G112" s="21">
        <v>1663</v>
      </c>
      <c r="H112" s="2"/>
      <c r="I112" s="33"/>
      <c r="J112" s="21">
        <v>2252</v>
      </c>
      <c r="K112" s="19"/>
      <c r="L112" s="21">
        <v>3092</v>
      </c>
      <c r="M112" s="2"/>
    </row>
    <row r="113" spans="1:13" ht="15" customHeight="1" thickBot="1" x14ac:dyDescent="0.3">
      <c r="A113" s="75"/>
      <c r="B113" s="17">
        <v>3900</v>
      </c>
      <c r="C113" s="21"/>
      <c r="D113" s="2"/>
      <c r="E113" s="21"/>
      <c r="F113" s="19"/>
      <c r="G113" s="21">
        <v>1760</v>
      </c>
      <c r="H113" s="2"/>
      <c r="I113" s="36"/>
      <c r="J113" s="21">
        <v>2384</v>
      </c>
      <c r="K113" s="19"/>
      <c r="L113" s="21">
        <v>3274</v>
      </c>
      <c r="M113" s="2"/>
    </row>
    <row r="114" spans="1:13" ht="15" customHeight="1" thickBot="1" x14ac:dyDescent="0.3">
      <c r="A114" s="75"/>
      <c r="B114" s="27">
        <v>4100</v>
      </c>
      <c r="C114" s="21"/>
      <c r="D114" s="2"/>
      <c r="E114" s="21"/>
      <c r="F114" s="51"/>
      <c r="G114" s="21">
        <v>1859</v>
      </c>
      <c r="H114" s="2"/>
      <c r="I114" s="36"/>
      <c r="J114" s="21">
        <v>2516</v>
      </c>
      <c r="K114" s="19"/>
      <c r="L114" s="21">
        <v>3456</v>
      </c>
      <c r="M114" s="2"/>
    </row>
    <row r="115" spans="1:13" ht="15" customHeight="1" x14ac:dyDescent="0.25">
      <c r="A115" s="75"/>
      <c r="B115" s="17">
        <v>4300</v>
      </c>
      <c r="C115" s="21"/>
      <c r="D115" s="51"/>
      <c r="E115" s="21"/>
      <c r="F115" s="52"/>
      <c r="G115" s="21">
        <v>1956</v>
      </c>
      <c r="H115" s="51"/>
      <c r="I115" s="33"/>
      <c r="J115" s="21">
        <v>2649</v>
      </c>
      <c r="K115" s="51"/>
      <c r="L115" s="21">
        <v>3638</v>
      </c>
      <c r="M115" s="51"/>
    </row>
    <row r="116" spans="1:13" ht="15" customHeight="1" x14ac:dyDescent="0.25">
      <c r="A116" s="75"/>
      <c r="B116" s="27">
        <v>4500</v>
      </c>
      <c r="C116" s="21"/>
      <c r="D116" s="2"/>
      <c r="E116" s="21"/>
      <c r="F116" s="19"/>
      <c r="G116" s="21">
        <v>2054</v>
      </c>
      <c r="H116" s="2"/>
      <c r="I116" s="33"/>
      <c r="J116" s="21">
        <v>2781</v>
      </c>
      <c r="K116" s="19"/>
      <c r="L116" s="21">
        <v>3820</v>
      </c>
      <c r="M116" s="2"/>
    </row>
    <row r="117" spans="1:13" ht="15" customHeight="1" x14ac:dyDescent="0.25">
      <c r="A117" s="75"/>
      <c r="B117" s="17">
        <v>4700</v>
      </c>
      <c r="C117" s="21"/>
      <c r="D117" s="2"/>
      <c r="E117" s="21"/>
      <c r="F117" s="19"/>
      <c r="G117" s="21">
        <v>2152</v>
      </c>
      <c r="H117" s="2"/>
      <c r="I117" s="33"/>
      <c r="J117" s="21">
        <v>2914</v>
      </c>
      <c r="K117" s="19"/>
      <c r="L117" s="21">
        <v>4001</v>
      </c>
      <c r="M117" s="2"/>
    </row>
    <row r="118" spans="1:13" ht="15" customHeight="1" thickBot="1" x14ac:dyDescent="0.3">
      <c r="A118" s="76"/>
      <c r="B118" s="46">
        <v>4900</v>
      </c>
      <c r="C118" s="47"/>
      <c r="D118" s="5"/>
      <c r="E118" s="47"/>
      <c r="F118" s="20"/>
      <c r="G118" s="47">
        <v>2250</v>
      </c>
      <c r="H118" s="5"/>
      <c r="I118" s="36"/>
      <c r="J118" s="21">
        <v>3046</v>
      </c>
      <c r="K118" s="20"/>
      <c r="L118" s="21">
        <v>4184</v>
      </c>
      <c r="M118" s="5"/>
    </row>
    <row r="119" spans="1:13" x14ac:dyDescent="0.25">
      <c r="A119" s="31"/>
      <c r="J119" s="31"/>
      <c r="L119" s="31"/>
    </row>
  </sheetData>
  <mergeCells count="44">
    <mergeCell ref="E33:F33"/>
    <mergeCell ref="E34:F34"/>
    <mergeCell ref="J91:K91"/>
    <mergeCell ref="L91:M91"/>
    <mergeCell ref="J92:K92"/>
    <mergeCell ref="L92:M92"/>
    <mergeCell ref="J34:K34"/>
    <mergeCell ref="L34:M34"/>
    <mergeCell ref="J62:K62"/>
    <mergeCell ref="L62:M62"/>
    <mergeCell ref="J63:K63"/>
    <mergeCell ref="L63:M63"/>
    <mergeCell ref="C33:D33"/>
    <mergeCell ref="C34:D34"/>
    <mergeCell ref="E91:F91"/>
    <mergeCell ref="E92:F92"/>
    <mergeCell ref="G4:H4"/>
    <mergeCell ref="G5:H5"/>
    <mergeCell ref="G62:H62"/>
    <mergeCell ref="G33:H33"/>
    <mergeCell ref="G34:H34"/>
    <mergeCell ref="G91:H91"/>
    <mergeCell ref="G92:H92"/>
    <mergeCell ref="G63:H63"/>
    <mergeCell ref="E4:F4"/>
    <mergeCell ref="E5:F5"/>
    <mergeCell ref="E62:F62"/>
    <mergeCell ref="E63:F63"/>
    <mergeCell ref="A91:A118"/>
    <mergeCell ref="C91:D91"/>
    <mergeCell ref="C92:D92"/>
    <mergeCell ref="J4:K4"/>
    <mergeCell ref="L4:M4"/>
    <mergeCell ref="J5:K5"/>
    <mergeCell ref="L5:M5"/>
    <mergeCell ref="J33:K33"/>
    <mergeCell ref="L33:M33"/>
    <mergeCell ref="C4:D4"/>
    <mergeCell ref="C5:D5"/>
    <mergeCell ref="A4:A31"/>
    <mergeCell ref="C62:D62"/>
    <mergeCell ref="C63:D63"/>
    <mergeCell ref="A62:A89"/>
    <mergeCell ref="A33:A60"/>
  </mergeCells>
  <phoneticPr fontId="2" type="noConversion"/>
  <pageMargins left="0.75" right="0.75" top="1" bottom="1" header="0.5" footer="0.5"/>
  <pageSetup paperSize="9" orientation="landscape" r:id="rId1"/>
  <headerFooter alignWithMargins="0">
    <oddHeader>&amp;L&amp;G&amp;REffekttabell Modul Compact Hygien (MCH)</oddHeader>
    <oddFooter>&amp;LSenast uppdaterad: 2012-10-04
För att upprätthålla en ständig produktutveckling förbehåller Epecon sig rätten att ändra tekniska specifikationer utan föregående meddelande. Epecon reserverar sig för eventuella feltryck.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Under</vt:lpstr>
      <vt:lpstr>Blad1</vt:lpstr>
      <vt:lpstr>Under!Utskriftsområde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Lars Heggebø</cp:lastModifiedBy>
  <cp:lastPrinted>2013-11-12T14:17:25Z</cp:lastPrinted>
  <dcterms:created xsi:type="dcterms:W3CDTF">2012-06-12T06:29:52Z</dcterms:created>
  <dcterms:modified xsi:type="dcterms:W3CDTF">2024-09-24T09:26:52Z</dcterms:modified>
</cp:coreProperties>
</file>